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607" documentId="13_ncr:1_{6BE5A99D-5E7A-4CF6-A5FC-B8EA895EE56B}" xr6:coauthVersionLast="47" xr6:coauthVersionMax="47" xr10:uidLastSave="{7BEDD45A-6526-4996-9EB8-83E400EFD750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</calcChain>
</file>

<file path=xl/sharedStrings.xml><?xml version="1.0" encoding="utf-8"?>
<sst xmlns="http://schemas.openxmlformats.org/spreadsheetml/2006/main" count="631" uniqueCount="214">
  <si>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</si>
  <si>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</si>
  <si>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</si>
  <si>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</si>
  <si>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</si>
  <si>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</si>
  <si>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</si>
  <si>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</si>
  <si>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</si>
  <si>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</si>
  <si>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</si>
  <si>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</si>
  <si>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</si>
  <si>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</si>
  <si>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</si>
  <si>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</si>
  <si>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</si>
  <si>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</si>
  <si>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</si>
  <si>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</si>
  <si>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</si>
  <si>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</si>
  <si>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</si>
  <si>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</si>
  <si>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</si>
  <si>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</si>
  <si>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</si>
  <si>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</si>
  <si>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</si>
  <si>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</si>
  <si>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</si>
  <si>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</si>
  <si>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</si>
  <si>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</si>
  <si>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</si>
  <si>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</si>
  <si>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</si>
  <si>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</si>
  <si>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</si>
  <si>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</si>
  <si>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</si>
  <si>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</si>
  <si>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</si>
  <si>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</si>
  <si>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</si>
  <si>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</si>
  <si>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</si>
  <si>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</si>
  <si>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</si>
  <si>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</si>
  <si>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</si>
  <si>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</si>
  <si>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</si>
  <si>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</si>
  <si>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</si>
  <si>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</si>
  <si>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</si>
  <si>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</si>
  <si>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</si>
  <si>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</si>
  <si>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</si>
  <si>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</si>
  <si>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</si>
  <si>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</si>
  <si>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</si>
  <si>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</si>
  <si>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</si>
  <si>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</si>
  <si>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</si>
  <si>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</si>
  <si>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</si>
  <si>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</si>
  <si>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</si>
  <si>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</si>
  <si>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</si>
  <si>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</si>
  <si>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</si>
  <si>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</si>
  <si>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</si>
  <si>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</si>
  <si>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</si>
  <si>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</si>
  <si>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</si>
  <si>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</si>
  <si>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</si>
  <si>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</si>
  <si>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</si>
  <si>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</si>
  <si>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</si>
  <si>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</si>
  <si>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</si>
  <si>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</si>
  <si>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</si>
  <si>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</si>
  <si>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</si>
  <si>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</si>
  <si>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</si>
  <si>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</si>
  <si>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</si>
  <si>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</si>
  <si>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</si>
  <si>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</si>
  <si>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</si>
  <si>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</si>
  <si>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</si>
  <si>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</si>
  <si>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</si>
  <si>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</si>
  <si>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</si>
  <si>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</si>
  <si>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</si>
  <si>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</si>
  <si>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</si>
  <si>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</si>
  <si>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</si>
  <si>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</si>
  <si>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</si>
  <si>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</si>
  <si>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</si>
  <si>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</si>
  <si>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</si>
  <si>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</si>
  <si>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</si>
  <si>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</si>
  <si>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</si>
  <si>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</si>
  <si>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</si>
  <si>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</si>
  <si>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</si>
  <si>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</si>
  <si>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</si>
  <si>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</si>
  <si>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</si>
  <si>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</si>
  <si>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</si>
  <si>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</si>
  <si>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</si>
  <si>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</si>
  <si>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</si>
  <si>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</si>
  <si>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</si>
  <si>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</si>
  <si>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</si>
  <si>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</si>
  <si>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</si>
  <si>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</si>
  <si>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</si>
  <si>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</si>
  <si>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</si>
  <si>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</si>
  <si>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</si>
  <si>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</si>
  <si>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</si>
  <si>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</si>
  <si>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</si>
  <si>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</si>
  <si>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</si>
  <si>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</si>
  <si>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</si>
  <si>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</si>
  <si>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</si>
  <si>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</si>
  <si>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</si>
  <si>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</si>
  <si>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</si>
  <si>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</si>
  <si>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</si>
  <si>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</si>
  <si>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</si>
  <si>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</si>
  <si>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</si>
  <si>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</si>
  <si>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</si>
  <si>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</si>
  <si>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</si>
  <si>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</si>
  <si>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</si>
  <si>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</si>
  <si>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</si>
  <si>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</si>
  <si>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</si>
  <si>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</si>
  <si>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Número e importe medio das fianzas depositadas dos contratos asinados en 2023 nos grandes concellos</t>
  </si>
  <si>
    <t>Número e importe medio das fianzas depositadas dos contratos asinados en 2023 nos concellos</t>
  </si>
  <si>
    <t>*** FIANZAS POR MES DO DEPÓSITO | Xaneiro de 2024 ***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</si>
  <si>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</si>
  <si>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</si>
  <si>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</si>
  <si>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</si>
  <si>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</si>
  <si>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Datos definitivos</t>
  </si>
  <si>
    <t>*** FIANZAS POR DATA DE CONTRATO | Xaneiro de 2024 ***</t>
  </si>
  <si>
    <t>*** FIANZAS NOS GRANDES CONCELLOS | Xaneiro de 2024 ***</t>
  </si>
  <si>
    <t>*** FIANZAS POR TAMAÑO DO CONCELLO | Xaneiro de 2024 ***</t>
  </si>
  <si>
    <t>Ano 2024, datos avance</t>
  </si>
  <si>
    <t>Ano 2023, datos provisionais</t>
  </si>
  <si>
    <t>Ano 2024, datos avance. Ano 2023, datos provisionais. Anos 2014-2022 datos definitivos</t>
  </si>
  <si>
    <t>Anos 2014-2022 datos definitivos</t>
  </si>
  <si>
    <t>*** FIANZAS | Xaneiro de 2024 ***</t>
  </si>
  <si>
    <t>Importe/m2 (€)</t>
  </si>
  <si>
    <t>Variación anual importe/m2 (%)</t>
  </si>
  <si>
    <t>Fianzas (N.º)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</si>
  <si>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</si>
  <si>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</si>
  <si>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</si>
  <si>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</si>
  <si>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</si>
  <si>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</si>
  <si>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</si>
  <si>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</si>
  <si>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</si>
  <si>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</si>
  <si>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Número e importe medio das fianzas depositadas dos contratos asinados en 2022-2014 nos concellos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</si>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</sst>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3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11" fillId="6" borderId="0" xfId="1" applyNumberFormat="1" applyFont="1" applyFill="1"/>
    <xf numFmtId="166" fontId="0" fillId="6" borderId="0" xfId="1" applyNumberFormat="1" applyFont="1" applyFill="1"/>
    <xf numFmtId="166" fontId="11" fillId="5" borderId="1" xfId="1" applyNumberFormat="1" applyFont="1" applyFill="1" applyBorder="1" applyAlignment="1">
      <alignment horizontal="right" wrapText="1"/>
    </xf>
    <xf numFmtId="3" fontId="11" fillId="5" borderId="1" xfId="0" applyNumberFormat="1" applyFont="1" applyFill="1" applyBorder="1" applyAlignment="1">
      <alignment horizontal="right" wrapText="1"/>
    </xf>
    <xf numFmtId="164" fontId="11" fillId="5" borderId="1" xfId="0" applyNumberFormat="1" applyFont="1" applyFill="1" applyBorder="1" applyAlignment="1">
      <alignment horizontal="right" wrapText="1"/>
    </xf>
    <xf numFmtId="3" fontId="11" fillId="7" borderId="0" xfId="0" applyNumberFormat="1" applyFont="1" applyFill="1" applyAlignment="1">
      <alignment horizontal="right" wrapText="1"/>
    </xf>
    <xf numFmtId="166" fontId="11" fillId="7" borderId="0" xfId="1" applyNumberFormat="1" applyFont="1" applyFill="1" applyBorder="1" applyAlignment="1">
      <alignment horizontal="right" wrapText="1"/>
    </xf>
    <xf numFmtId="164" fontId="11" fillId="7" borderId="0" xfId="0" applyNumberFormat="1" applyFont="1" applyFill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/>
    <xf numFmtId="4" fontId="0" fillId="6" borderId="0" xfId="0" applyNumberFormat="1" applyFill="1"/>
    <xf numFmtId="165" fontId="7" fillId="6" borderId="0" xfId="0" applyNumberFormat="1" applyFont="1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wrapText="1"/>
    </xf>
    <xf numFmtId="3" fontId="0" fillId="2" borderId="5" xfId="0" applyNumberFormat="1" applyFill="1" applyBorder="1"/>
    <xf numFmtId="3" fontId="11" fillId="9" borderId="1" xfId="0" applyNumberFormat="1" applyFont="1" applyFill="1" applyBorder="1" applyAlignment="1">
      <alignment horizontal="right" wrapText="1"/>
    </xf>
    <xf numFmtId="166" fontId="11" fillId="9" borderId="1" xfId="1" applyNumberFormat="1" applyFont="1" applyFill="1" applyBorder="1" applyAlignment="1">
      <alignment horizontal="right" wrapText="1"/>
    </xf>
    <xf numFmtId="164" fontId="11" fillId="9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166" fontId="11" fillId="9" borderId="1" xfId="1" applyNumberFormat="1" applyFont="1" applyFill="1" applyBorder="1" applyAlignment="1">
      <alignment horizontal="center" wrapText="1"/>
    </xf>
    <xf numFmtId="165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2" fontId="15" fillId="2" borderId="1" xfId="1" applyNumberFormat="1" applyFont="1" applyFill="1" applyBorder="1" applyAlignment="1">
      <alignment horizontal="center"/>
    </xf>
    <xf numFmtId="10" fontId="16" fillId="8" borderId="1" xfId="1" applyNumberFormat="1" applyFont="1" applyFill="1" applyBorder="1" applyAlignment="1">
      <alignment horizontal="center"/>
    </xf>
    <xf numFmtId="0" fontId="15" fillId="6" borderId="0" xfId="0" applyFont="1" applyFill="1" applyAlignment="1">
      <alignment vertical="center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0" fontId="7" fillId="0" borderId="0" xfId="0" applyFont="1"/>
    <xf numFmtId="0" fontId="8" fillId="6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4" fontId="0" fillId="6" borderId="0" xfId="0" applyNumberFormat="1" applyFill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198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155</v>
      </c>
    </row>
    <row r="7" spans="1:2" x14ac:dyDescent="0.3">
      <c r="B7" s="12" t="s">
        <v>163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184</v>
      </c>
    </row>
    <row r="3" spans="1:19" x14ac:dyDescent="0.3">
      <c r="A3" s="11" t="s">
        <v>16</v>
      </c>
    </row>
    <row r="5" spans="1:19" x14ac:dyDescent="0.3">
      <c r="B5" s="11" t="s">
        <v>185</v>
      </c>
    </row>
    <row r="6" spans="1:19" x14ac:dyDescent="0.3">
      <c r="B6" s="9"/>
    </row>
    <row r="7" spans="1:19" ht="34.200000000000003" customHeight="1" x14ac:dyDescent="0.3">
      <c r="B7" s="8" t="s">
        <v>164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167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2">
        <v>2024</v>
      </c>
      <c r="C8" s="2" t="s">
        <v>14</v>
      </c>
      <c r="D8" s="39">
        <v>2833</v>
      </c>
      <c r="E8" s="39">
        <v>2833</v>
      </c>
      <c r="F8" s="49">
        <v>0.188</v>
      </c>
      <c r="G8" s="49">
        <f>(E8-2764)/2764</f>
        <v>2.4963820549927643E-2</v>
      </c>
      <c r="H8" s="50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2">
        <v>2024</v>
      </c>
      <c r="C9" s="2" t="s">
        <v>168</v>
      </c>
      <c r="D9" s="25"/>
      <c r="E9" s="25"/>
      <c r="F9" s="24"/>
      <c r="G9" s="24"/>
      <c r="H9" s="26"/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2">
        <v>2024</v>
      </c>
      <c r="C10" s="2" t="s">
        <v>171</v>
      </c>
      <c r="D10" s="25"/>
      <c r="E10" s="25"/>
      <c r="F10" s="24"/>
      <c r="G10" s="24"/>
      <c r="H10" s="26"/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2">
        <v>2024</v>
      </c>
      <c r="C11" s="2" t="s">
        <v>172</v>
      </c>
      <c r="D11" s="25"/>
      <c r="E11" s="25"/>
      <c r="F11" s="24"/>
      <c r="G11" s="24"/>
      <c r="H11" s="26"/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2">
        <v>2024</v>
      </c>
      <c r="C12" s="2" t="s">
        <v>173</v>
      </c>
      <c r="D12" s="25"/>
      <c r="E12" s="25"/>
      <c r="F12" s="24"/>
      <c r="G12" s="24"/>
      <c r="H12" s="26"/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2">
        <v>2024</v>
      </c>
      <c r="C13" s="2" t="s">
        <v>174</v>
      </c>
      <c r="D13" s="25"/>
      <c r="E13" s="25"/>
      <c r="F13" s="24"/>
      <c r="G13" s="24"/>
      <c r="H13" s="26"/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2">
        <v>2024</v>
      </c>
      <c r="C14" s="2" t="s">
        <v>175</v>
      </c>
      <c r="D14" s="42"/>
      <c r="E14" s="43"/>
      <c r="F14" s="44"/>
      <c r="G14" s="44"/>
      <c r="H14" s="45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2">
        <v>2024</v>
      </c>
      <c r="C15" s="2" t="s">
        <v>176</v>
      </c>
      <c r="D15" s="25"/>
      <c r="E15" s="25"/>
      <c r="F15" s="24"/>
      <c r="G15" s="24"/>
      <c r="H15" s="26"/>
      <c r="L15" s="15"/>
      <c r="M15" s="14"/>
      <c r="N15" s="16"/>
      <c r="O15" s="16"/>
      <c r="P15" s="20"/>
      <c r="Q15" s="17"/>
      <c r="R15" s="18"/>
      <c r="S15" s="19"/>
    </row>
    <row r="16" spans="1:19" x14ac:dyDescent="0.3">
      <c r="B16" s="2">
        <v>2024</v>
      </c>
      <c r="C16" s="2" t="s">
        <v>177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1:20" x14ac:dyDescent="0.3">
      <c r="B17" s="2">
        <v>2024</v>
      </c>
      <c r="C17" s="2" t="s">
        <v>178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1:20" x14ac:dyDescent="0.3">
      <c r="B18" s="2">
        <v>2024</v>
      </c>
      <c r="C18" s="2" t="s">
        <v>179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1:20" x14ac:dyDescent="0.3">
      <c r="B19" s="2">
        <v>2024</v>
      </c>
      <c r="C19" s="2" t="s">
        <v>180</v>
      </c>
      <c r="D19" s="25"/>
      <c r="E19" s="25"/>
      <c r="F19" s="24"/>
      <c r="G19" s="24"/>
      <c r="H19" s="26"/>
      <c r="K19" s="16"/>
      <c r="Q19" s="22"/>
      <c r="R19" s="23"/>
      <c r="S19" s="19"/>
    </row>
    <row r="20" spans="1:20" x14ac:dyDescent="0.3">
      <c r="C20" s="47"/>
    </row>
    <row r="21" spans="1:20" x14ac:dyDescent="0.3">
      <c r="B21" s="15" t="s">
        <v>190</v>
      </c>
      <c r="C21" s="15"/>
      <c r="D21" s="14"/>
      <c r="E21" s="14"/>
      <c r="F21" s="27"/>
      <c r="G21" s="27"/>
      <c r="H21" s="28"/>
      <c r="I21" s="28"/>
      <c r="J21" s="29"/>
      <c r="L21" s="16"/>
      <c r="R21" s="22"/>
      <c r="S21" s="23"/>
      <c r="T21" s="19"/>
    </row>
    <row r="22" spans="1:20" x14ac:dyDescent="0.3">
      <c r="C22" s="47"/>
    </row>
    <row r="23" spans="1:20" x14ac:dyDescent="0.3">
      <c r="A23"/>
      <c r="B23" s="11" t="s">
        <v>186</v>
      </c>
      <c r="C23" s="47"/>
    </row>
    <row r="24" spans="1:20" x14ac:dyDescent="0.3">
      <c r="B24" s="9"/>
      <c r="C24" s="47"/>
    </row>
    <row r="25" spans="1:20" x14ac:dyDescent="0.3">
      <c r="B25" s="100" t="s">
        <v>164</v>
      </c>
      <c r="C25" s="102" t="s">
        <v>18</v>
      </c>
      <c r="D25" s="103" t="s">
        <v>1</v>
      </c>
      <c r="E25" s="104"/>
    </row>
    <row r="26" spans="1:20" x14ac:dyDescent="0.3">
      <c r="B26" s="101"/>
      <c r="C26" s="102"/>
      <c r="D26" s="46">
        <v>2024</v>
      </c>
      <c r="E26" s="40">
        <v>2023</v>
      </c>
    </row>
    <row r="27" spans="1:20" x14ac:dyDescent="0.3">
      <c r="B27" s="2">
        <v>2024</v>
      </c>
      <c r="C27" s="2" t="s">
        <v>14</v>
      </c>
      <c r="D27" s="48">
        <v>1811</v>
      </c>
      <c r="E27" s="51">
        <v>1022</v>
      </c>
      <c r="O27" s="16"/>
    </row>
    <row r="28" spans="1:20" x14ac:dyDescent="0.3">
      <c r="B28" s="2">
        <v>2024</v>
      </c>
      <c r="C28" s="2" t="s">
        <v>168</v>
      </c>
      <c r="D28" s="1"/>
      <c r="E28" s="41"/>
    </row>
    <row r="29" spans="1:20" x14ac:dyDescent="0.3">
      <c r="B29" s="2">
        <v>2024</v>
      </c>
      <c r="C29" s="2" t="s">
        <v>171</v>
      </c>
      <c r="D29" s="1"/>
      <c r="E29" s="41"/>
    </row>
    <row r="30" spans="1:20" x14ac:dyDescent="0.3">
      <c r="B30" s="2">
        <v>2024</v>
      </c>
      <c r="C30" s="2" t="s">
        <v>172</v>
      </c>
      <c r="D30" s="1"/>
      <c r="E30" s="41"/>
      <c r="O30" s="16"/>
    </row>
    <row r="31" spans="1:20" x14ac:dyDescent="0.3">
      <c r="B31" s="2">
        <v>2024</v>
      </c>
      <c r="C31" s="2" t="s">
        <v>173</v>
      </c>
      <c r="D31" s="1"/>
      <c r="E31" s="41"/>
    </row>
    <row r="32" spans="1:20" x14ac:dyDescent="0.3">
      <c r="B32" s="2">
        <v>2024</v>
      </c>
      <c r="C32" s="2" t="s">
        <v>174</v>
      </c>
      <c r="D32" s="1"/>
      <c r="E32" s="41"/>
    </row>
    <row r="33" spans="2:5" x14ac:dyDescent="0.3">
      <c r="B33" s="2">
        <v>2024</v>
      </c>
      <c r="C33" s="2" t="s">
        <v>175</v>
      </c>
      <c r="D33" s="1"/>
      <c r="E33" s="4"/>
    </row>
    <row r="34" spans="2:5" x14ac:dyDescent="0.3">
      <c r="B34" s="2">
        <v>2024</v>
      </c>
      <c r="C34" s="2" t="s">
        <v>176</v>
      </c>
      <c r="D34" s="1"/>
      <c r="E34" s="1"/>
    </row>
    <row r="35" spans="2:5" x14ac:dyDescent="0.3">
      <c r="B35" s="2">
        <v>2024</v>
      </c>
      <c r="C35" s="2" t="s">
        <v>177</v>
      </c>
      <c r="D35" s="1"/>
      <c r="E35" s="1"/>
    </row>
    <row r="36" spans="2:5" x14ac:dyDescent="0.3">
      <c r="B36" s="2">
        <v>2024</v>
      </c>
      <c r="C36" s="2" t="s">
        <v>178</v>
      </c>
      <c r="D36" s="1"/>
      <c r="E36" s="1"/>
    </row>
    <row r="37" spans="2:5" x14ac:dyDescent="0.3">
      <c r="B37" s="2">
        <v>2024</v>
      </c>
      <c r="C37" s="2" t="s">
        <v>179</v>
      </c>
      <c r="D37" s="1"/>
      <c r="E37" s="1"/>
    </row>
    <row r="38" spans="2:5" x14ac:dyDescent="0.3">
      <c r="B38" s="2">
        <v>2024</v>
      </c>
      <c r="C38" s="2" t="s">
        <v>180</v>
      </c>
      <c r="D38" s="1"/>
      <c r="E38" s="1"/>
    </row>
    <row r="39" spans="2:5" x14ac:dyDescent="0.3">
      <c r="C39" s="47"/>
    </row>
    <row r="40" spans="2:5" x14ac:dyDescent="0.3">
      <c r="B40" s="15" t="s">
        <v>190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2.33203125" style="10" customWidth="1"/>
    <col min="5" max="5" width="15.44140625" style="10" customWidth="1"/>
    <col min="6" max="6" width="14" style="10" customWidth="1"/>
    <col min="7" max="7" width="17.44140625" style="10" customWidth="1"/>
    <col min="8" max="11" width="11.109375" style="10" bestFit="1" customWidth="1"/>
    <col min="12" max="12" width="12.33203125" style="10" bestFit="1" customWidth="1"/>
    <col min="13" max="13" width="10" style="10" customWidth="1"/>
    <col min="14" max="22" width="7" style="10" customWidth="1"/>
    <col min="23" max="1026" width="10.6640625" style="10" customWidth="1"/>
    <col min="1027" max="16384" width="9.109375" style="10"/>
  </cols>
  <sheetData>
    <row r="1" spans="1:9" x14ac:dyDescent="0.3">
      <c r="A1" s="9" t="s">
        <v>191</v>
      </c>
    </row>
    <row r="3" spans="1:9" x14ac:dyDescent="0.3">
      <c r="A3" s="11" t="s">
        <v>17</v>
      </c>
    </row>
    <row r="5" spans="1:9" x14ac:dyDescent="0.3">
      <c r="A5"/>
      <c r="B5" s="11" t="s">
        <v>20</v>
      </c>
    </row>
    <row r="6" spans="1:9" x14ac:dyDescent="0.3">
      <c r="B6" s="34"/>
      <c r="C6" s="34"/>
      <c r="D6" s="34"/>
      <c r="E6" s="34"/>
    </row>
    <row r="7" spans="1:9" ht="28.8" x14ac:dyDescent="0.3">
      <c r="B7" s="36" t="s">
        <v>1</v>
      </c>
      <c r="C7" s="36" t="s">
        <v>19</v>
      </c>
      <c r="D7" s="36" t="s">
        <v>13</v>
      </c>
      <c r="E7" s="36" t="s">
        <v>181</v>
      </c>
      <c r="F7" s="36" t="s">
        <v>199</v>
      </c>
      <c r="G7" s="36" t="s">
        <v>200</v>
      </c>
    </row>
    <row r="8" spans="1:9" x14ac:dyDescent="0.3">
      <c r="B8" s="52">
        <v>2024</v>
      </c>
      <c r="C8" s="39">
        <v>1811</v>
      </c>
      <c r="D8" s="58">
        <v>508.72187189398119</v>
      </c>
      <c r="E8" s="53">
        <v>-7.0000000000000001E-3</v>
      </c>
      <c r="F8" s="77">
        <v>4.7992600000000003</v>
      </c>
      <c r="G8" s="53">
        <v>-3.5000000000000003E-2</v>
      </c>
    </row>
    <row r="9" spans="1:9" x14ac:dyDescent="0.3">
      <c r="B9" s="52">
        <v>2023</v>
      </c>
      <c r="C9" s="39">
        <v>35498</v>
      </c>
      <c r="D9" s="58">
        <v>512.23197560425933</v>
      </c>
      <c r="E9" s="53">
        <v>7.6999999999999999E-2</v>
      </c>
      <c r="F9" s="77">
        <v>4.9731300000000003</v>
      </c>
      <c r="G9" s="53">
        <v>6.7000000000000004E-2</v>
      </c>
    </row>
    <row r="10" spans="1:9" x14ac:dyDescent="0.3">
      <c r="B10" s="52">
        <v>2022</v>
      </c>
      <c r="C10" s="51">
        <v>35608</v>
      </c>
      <c r="D10" s="58">
        <v>475.55</v>
      </c>
      <c r="E10" s="53">
        <v>5.6000000000000001E-2</v>
      </c>
      <c r="F10" s="77">
        <v>4.66235</v>
      </c>
      <c r="G10" s="53">
        <v>5.6000000000000001E-2</v>
      </c>
      <c r="I10" s="16"/>
    </row>
    <row r="11" spans="1:9" x14ac:dyDescent="0.3">
      <c r="B11" s="57">
        <v>2021</v>
      </c>
      <c r="C11" s="51">
        <v>34636</v>
      </c>
      <c r="D11" s="58">
        <v>450.44</v>
      </c>
      <c r="E11" s="53">
        <v>2.75E-2</v>
      </c>
      <c r="F11" s="77">
        <v>4.41608</v>
      </c>
      <c r="G11" s="78" t="s">
        <v>169</v>
      </c>
      <c r="I11" s="16"/>
    </row>
    <row r="12" spans="1:9" x14ac:dyDescent="0.3">
      <c r="B12" s="57">
        <v>2020</v>
      </c>
      <c r="C12" s="51">
        <v>30834</v>
      </c>
      <c r="D12" s="58">
        <v>438.59978356674173</v>
      </c>
      <c r="E12" s="53">
        <v>3.9600000000000003E-2</v>
      </c>
      <c r="F12" s="78" t="s">
        <v>169</v>
      </c>
      <c r="G12" s="78" t="s">
        <v>169</v>
      </c>
      <c r="I12" s="16"/>
    </row>
    <row r="13" spans="1:9" x14ac:dyDescent="0.3">
      <c r="B13" s="57">
        <v>2019</v>
      </c>
      <c r="C13" s="51">
        <v>33114</v>
      </c>
      <c r="D13" s="58">
        <v>421.87</v>
      </c>
      <c r="E13" s="53">
        <v>4.7800000000000002E-2</v>
      </c>
      <c r="F13" s="78" t="s">
        <v>169</v>
      </c>
      <c r="G13" s="78" t="s">
        <v>169</v>
      </c>
      <c r="I13" s="16"/>
    </row>
    <row r="14" spans="1:9" x14ac:dyDescent="0.3">
      <c r="B14" s="57">
        <v>2018</v>
      </c>
      <c r="C14" s="51">
        <v>31945</v>
      </c>
      <c r="D14" s="58">
        <v>402.67</v>
      </c>
      <c r="E14" s="53">
        <v>4.5400000000000003E-2</v>
      </c>
      <c r="F14" s="78" t="s">
        <v>169</v>
      </c>
      <c r="G14" s="78" t="s">
        <v>169</v>
      </c>
      <c r="I14" s="16"/>
    </row>
    <row r="15" spans="1:9" x14ac:dyDescent="0.3">
      <c r="B15" s="57">
        <v>2017</v>
      </c>
      <c r="C15" s="51">
        <v>30037</v>
      </c>
      <c r="D15" s="58">
        <v>385.14</v>
      </c>
      <c r="E15" s="53">
        <v>3.3399999999999999E-2</v>
      </c>
      <c r="F15" s="78" t="s">
        <v>169</v>
      </c>
      <c r="G15" s="78" t="s">
        <v>169</v>
      </c>
      <c r="I15" s="16"/>
    </row>
    <row r="16" spans="1:9" x14ac:dyDescent="0.3">
      <c r="B16" s="57">
        <v>2016</v>
      </c>
      <c r="C16" s="51">
        <v>26841</v>
      </c>
      <c r="D16" s="58">
        <v>372.69</v>
      </c>
      <c r="E16" s="53">
        <v>2.64E-2</v>
      </c>
      <c r="F16" s="78" t="s">
        <v>169</v>
      </c>
      <c r="G16" s="78" t="s">
        <v>169</v>
      </c>
      <c r="I16" s="16"/>
    </row>
    <row r="17" spans="1:15" x14ac:dyDescent="0.3">
      <c r="B17" s="57">
        <v>2015</v>
      </c>
      <c r="C17" s="51">
        <v>25733</v>
      </c>
      <c r="D17" s="58">
        <v>363.1</v>
      </c>
      <c r="E17" s="53">
        <v>-3.8999999999999998E-3</v>
      </c>
      <c r="F17" s="78" t="s">
        <v>169</v>
      </c>
      <c r="G17" s="78" t="s">
        <v>169</v>
      </c>
      <c r="I17" s="16"/>
    </row>
    <row r="18" spans="1:15" x14ac:dyDescent="0.3">
      <c r="B18" s="57">
        <v>2014</v>
      </c>
      <c r="C18" s="51">
        <v>18573</v>
      </c>
      <c r="D18" s="58">
        <v>364.53244813278042</v>
      </c>
      <c r="E18" s="54" t="s">
        <v>169</v>
      </c>
      <c r="F18" s="78" t="s">
        <v>169</v>
      </c>
      <c r="G18" s="78" t="s">
        <v>169</v>
      </c>
      <c r="I18" s="16"/>
    </row>
    <row r="20" spans="1:15" x14ac:dyDescent="0.3">
      <c r="B20" s="10" t="s">
        <v>196</v>
      </c>
    </row>
    <row r="22" spans="1:15" x14ac:dyDescent="0.3">
      <c r="A22"/>
      <c r="B22" s="11" t="s">
        <v>187</v>
      </c>
    </row>
    <row r="24" spans="1:15" x14ac:dyDescent="0.3">
      <c r="B24" s="106" t="s">
        <v>12</v>
      </c>
      <c r="C24" s="103" t="s">
        <v>30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4"/>
    </row>
    <row r="25" spans="1:15" x14ac:dyDescent="0.3">
      <c r="B25" s="107"/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1:15" x14ac:dyDescent="0.3">
      <c r="B26" s="5">
        <v>2024</v>
      </c>
      <c r="C26" s="51">
        <v>5</v>
      </c>
      <c r="D26" s="51">
        <v>33</v>
      </c>
      <c r="E26" s="51">
        <v>139</v>
      </c>
      <c r="F26" s="51">
        <v>446</v>
      </c>
      <c r="G26" s="51">
        <v>464</v>
      </c>
      <c r="H26" s="51">
        <v>353</v>
      </c>
      <c r="I26" s="51">
        <v>181</v>
      </c>
      <c r="J26" s="51">
        <v>106</v>
      </c>
      <c r="K26" s="51">
        <v>36</v>
      </c>
      <c r="L26" s="51">
        <v>19</v>
      </c>
      <c r="M26" s="51">
        <v>29</v>
      </c>
    </row>
    <row r="27" spans="1:15" x14ac:dyDescent="0.3">
      <c r="B27" s="5">
        <v>2023</v>
      </c>
      <c r="C27" s="51">
        <v>117</v>
      </c>
      <c r="D27" s="51">
        <v>449</v>
      </c>
      <c r="E27" s="51">
        <v>3043</v>
      </c>
      <c r="F27" s="51">
        <v>8279</v>
      </c>
      <c r="G27" s="51">
        <v>9192</v>
      </c>
      <c r="H27" s="51">
        <v>6676</v>
      </c>
      <c r="I27" s="51">
        <v>3643</v>
      </c>
      <c r="J27" s="51">
        <v>2061</v>
      </c>
      <c r="K27" s="51">
        <v>916</v>
      </c>
      <c r="L27" s="51">
        <v>472</v>
      </c>
      <c r="M27" s="51">
        <v>650</v>
      </c>
    </row>
    <row r="28" spans="1:15" x14ac:dyDescent="0.3">
      <c r="B28" s="76">
        <v>2022</v>
      </c>
      <c r="C28" s="51">
        <v>101</v>
      </c>
      <c r="D28" s="51">
        <v>536</v>
      </c>
      <c r="E28" s="51">
        <v>4180</v>
      </c>
      <c r="F28" s="51">
        <v>9910</v>
      </c>
      <c r="G28" s="51">
        <v>9594</v>
      </c>
      <c r="H28" s="51">
        <v>5772</v>
      </c>
      <c r="I28" s="51">
        <v>2881</v>
      </c>
      <c r="J28" s="51">
        <v>1329</v>
      </c>
      <c r="K28" s="51">
        <v>567</v>
      </c>
      <c r="L28" s="51">
        <v>283</v>
      </c>
      <c r="M28" s="51">
        <v>455</v>
      </c>
      <c r="O28" s="16"/>
    </row>
    <row r="29" spans="1:15" x14ac:dyDescent="0.3">
      <c r="B29" s="57">
        <v>2021</v>
      </c>
      <c r="C29" s="51">
        <v>114</v>
      </c>
      <c r="D29" s="51">
        <v>695</v>
      </c>
      <c r="E29" s="51">
        <v>5013</v>
      </c>
      <c r="F29" s="51">
        <v>10841</v>
      </c>
      <c r="G29" s="51">
        <v>9125</v>
      </c>
      <c r="H29" s="51">
        <v>4657</v>
      </c>
      <c r="I29" s="51">
        <v>2243</v>
      </c>
      <c r="J29" s="51">
        <v>980</v>
      </c>
      <c r="K29" s="51">
        <v>419</v>
      </c>
      <c r="L29" s="51">
        <v>220</v>
      </c>
      <c r="M29" s="51">
        <v>329</v>
      </c>
      <c r="O29" s="16"/>
    </row>
    <row r="30" spans="1:15" x14ac:dyDescent="0.3">
      <c r="B30" s="57">
        <v>2020</v>
      </c>
      <c r="C30" s="51">
        <v>105</v>
      </c>
      <c r="D30" s="55">
        <v>712</v>
      </c>
      <c r="E30" s="55">
        <f>5053+48</f>
        <v>5101</v>
      </c>
      <c r="F30" s="55">
        <f>9972+128</f>
        <v>10100</v>
      </c>
      <c r="G30" s="55">
        <f>7681+106</f>
        <v>7787</v>
      </c>
      <c r="H30" s="55">
        <f>3730+44</f>
        <v>3774</v>
      </c>
      <c r="I30" s="55">
        <f>1743+14</f>
        <v>1757</v>
      </c>
      <c r="J30" s="55">
        <f>736+5</f>
        <v>741</v>
      </c>
      <c r="K30" s="55">
        <v>316</v>
      </c>
      <c r="L30" s="55">
        <v>162</v>
      </c>
      <c r="M30" s="55">
        <v>279</v>
      </c>
      <c r="O30" s="16"/>
    </row>
    <row r="31" spans="1:15" x14ac:dyDescent="0.3">
      <c r="B31" s="57">
        <v>2019</v>
      </c>
      <c r="C31" s="51">
        <v>110</v>
      </c>
      <c r="D31" s="55">
        <v>836</v>
      </c>
      <c r="E31" s="55">
        <v>6251</v>
      </c>
      <c r="F31" s="55">
        <v>11503</v>
      </c>
      <c r="G31" s="55">
        <v>8047</v>
      </c>
      <c r="H31" s="55">
        <v>3582</v>
      </c>
      <c r="I31" s="55">
        <v>1498</v>
      </c>
      <c r="J31" s="55">
        <v>686</v>
      </c>
      <c r="K31" s="55">
        <v>240</v>
      </c>
      <c r="L31" s="55">
        <v>112</v>
      </c>
      <c r="M31" s="55">
        <v>249</v>
      </c>
      <c r="O31" s="16"/>
    </row>
    <row r="32" spans="1:15" x14ac:dyDescent="0.3">
      <c r="B32" s="57">
        <v>2018</v>
      </c>
      <c r="C32" s="51">
        <v>129</v>
      </c>
      <c r="D32" s="51">
        <v>932</v>
      </c>
      <c r="E32" s="51">
        <f>7325+16</f>
        <v>7341</v>
      </c>
      <c r="F32" s="51">
        <f>11662+45</f>
        <v>11707</v>
      </c>
      <c r="G32" s="51">
        <f>6929+19</f>
        <v>6948</v>
      </c>
      <c r="H32" s="51">
        <f>6+2835</f>
        <v>2841</v>
      </c>
      <c r="I32" s="51">
        <f>3+1103</f>
        <v>1106</v>
      </c>
      <c r="J32" s="51">
        <v>431</v>
      </c>
      <c r="K32" s="51">
        <v>205</v>
      </c>
      <c r="L32" s="51">
        <v>114</v>
      </c>
      <c r="M32" s="51">
        <v>191</v>
      </c>
      <c r="O32" s="16"/>
    </row>
    <row r="33" spans="2:15" x14ac:dyDescent="0.3">
      <c r="B33" s="57">
        <v>2017</v>
      </c>
      <c r="C33" s="51">
        <v>187</v>
      </c>
      <c r="D33" s="51">
        <v>1037</v>
      </c>
      <c r="E33" s="51">
        <f>8+7918</f>
        <v>7926</v>
      </c>
      <c r="F33" s="51">
        <f>15+11550</f>
        <v>11565</v>
      </c>
      <c r="G33" s="51">
        <f>7+5757</f>
        <v>5764</v>
      </c>
      <c r="H33" s="51">
        <v>2080</v>
      </c>
      <c r="I33" s="51">
        <v>793</v>
      </c>
      <c r="J33" s="51">
        <v>281</v>
      </c>
      <c r="K33" s="51">
        <v>159</v>
      </c>
      <c r="L33" s="51">
        <v>87</v>
      </c>
      <c r="M33" s="51">
        <v>158</v>
      </c>
      <c r="O33" s="16"/>
    </row>
    <row r="34" spans="2:15" x14ac:dyDescent="0.3">
      <c r="B34" s="57">
        <v>2016</v>
      </c>
      <c r="C34" s="51">
        <v>158</v>
      </c>
      <c r="D34" s="51">
        <v>1029</v>
      </c>
      <c r="E34" s="51">
        <v>7854</v>
      </c>
      <c r="F34" s="51">
        <v>10361</v>
      </c>
      <c r="G34" s="51">
        <v>4867</v>
      </c>
      <c r="H34" s="51">
        <v>1565</v>
      </c>
      <c r="I34" s="51">
        <v>519</v>
      </c>
      <c r="J34" s="51">
        <v>237</v>
      </c>
      <c r="K34" s="51">
        <v>101</v>
      </c>
      <c r="L34" s="51">
        <v>63</v>
      </c>
      <c r="M34" s="51">
        <v>87</v>
      </c>
      <c r="O34" s="16"/>
    </row>
    <row r="35" spans="2:15" x14ac:dyDescent="0.3">
      <c r="B35" s="57">
        <v>2015</v>
      </c>
      <c r="C35" s="51">
        <v>218</v>
      </c>
      <c r="D35" s="51">
        <v>1232</v>
      </c>
      <c r="E35" s="51">
        <v>7954</v>
      </c>
      <c r="F35" s="51">
        <v>9936</v>
      </c>
      <c r="G35" s="51">
        <v>4306</v>
      </c>
      <c r="H35" s="51">
        <v>1268</v>
      </c>
      <c r="I35" s="51">
        <v>415</v>
      </c>
      <c r="J35" s="51">
        <v>194</v>
      </c>
      <c r="K35" s="51">
        <v>90</v>
      </c>
      <c r="L35" s="51">
        <v>40</v>
      </c>
      <c r="M35" s="51">
        <v>80</v>
      </c>
      <c r="O35" s="16"/>
    </row>
    <row r="36" spans="2:15" x14ac:dyDescent="0.3">
      <c r="B36" s="57">
        <v>2014</v>
      </c>
      <c r="C36" s="51">
        <v>112</v>
      </c>
      <c r="D36" s="51">
        <v>760</v>
      </c>
      <c r="E36" s="51">
        <f>6+5687</f>
        <v>5693</v>
      </c>
      <c r="F36" s="51">
        <f>8+7243</f>
        <v>7251</v>
      </c>
      <c r="G36" s="51">
        <f>3+3297</f>
        <v>3300</v>
      </c>
      <c r="H36" s="51">
        <v>915</v>
      </c>
      <c r="I36" s="51">
        <v>320</v>
      </c>
      <c r="J36" s="51">
        <v>119</v>
      </c>
      <c r="K36" s="51">
        <v>44</v>
      </c>
      <c r="L36" s="51">
        <v>25</v>
      </c>
      <c r="M36" s="51">
        <v>34</v>
      </c>
      <c r="O36" s="16"/>
    </row>
    <row r="38" spans="2:15" x14ac:dyDescent="0.3">
      <c r="B38" s="10" t="s">
        <v>196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2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3" width="15.6640625" style="10" customWidth="1"/>
    <col min="4" max="4" width="17.33203125" style="10" bestFit="1" customWidth="1"/>
    <col min="5" max="5" width="17.88671875" style="19" customWidth="1"/>
    <col min="6" max="6" width="18.5546875" style="10" bestFit="1" customWidth="1"/>
    <col min="7" max="7" width="18.6640625" style="1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192</v>
      </c>
    </row>
    <row r="3" spans="1:6" x14ac:dyDescent="0.3">
      <c r="A3" s="11" t="s">
        <v>35</v>
      </c>
    </row>
    <row r="4" spans="1:6" x14ac:dyDescent="0.3">
      <c r="B4" s="10" t="s">
        <v>160</v>
      </c>
    </row>
    <row r="5" spans="1:6" x14ac:dyDescent="0.3">
      <c r="B5" s="10" t="s">
        <v>159</v>
      </c>
    </row>
    <row r="6" spans="1:6" x14ac:dyDescent="0.3">
      <c r="B6" s="10" t="s">
        <v>161</v>
      </c>
    </row>
    <row r="7" spans="1:6" x14ac:dyDescent="0.3">
      <c r="B7" s="10" t="s">
        <v>170</v>
      </c>
    </row>
    <row r="8" spans="1:6" x14ac:dyDescent="0.3">
      <c r="B8" s="79" t="s">
        <v>213</v>
      </c>
    </row>
    <row r="9" spans="1:6" x14ac:dyDescent="0.3">
      <c r="B9" s="79"/>
    </row>
    <row r="10" spans="1:6" x14ac:dyDescent="0.3">
      <c r="A10" s="11" t="s">
        <v>155</v>
      </c>
    </row>
    <row r="12" spans="1:6" x14ac:dyDescent="0.3">
      <c r="B12" s="11" t="s">
        <v>188</v>
      </c>
    </row>
    <row r="14" spans="1:6" x14ac:dyDescent="0.3">
      <c r="B14" s="7" t="s">
        <v>162</v>
      </c>
      <c r="C14" s="7" t="s">
        <v>201</v>
      </c>
      <c r="D14" s="7" t="s">
        <v>13</v>
      </c>
      <c r="E14" s="7" t="s">
        <v>199</v>
      </c>
      <c r="F14" s="30"/>
    </row>
    <row r="15" spans="1:6" x14ac:dyDescent="0.3">
      <c r="B15" s="56" t="s">
        <v>22</v>
      </c>
      <c r="C15" s="57">
        <v>265</v>
      </c>
      <c r="D15" s="58">
        <v>637.20456603773584</v>
      </c>
      <c r="E15" s="80">
        <v>6.9</v>
      </c>
    </row>
    <row r="16" spans="1:6" x14ac:dyDescent="0.3">
      <c r="B16" s="56" t="s">
        <v>23</v>
      </c>
      <c r="C16" s="57">
        <v>55</v>
      </c>
      <c r="D16" s="58">
        <v>458.5090909090909</v>
      </c>
      <c r="E16" s="80">
        <v>4.9000000000000004</v>
      </c>
    </row>
    <row r="17" spans="2:6" x14ac:dyDescent="0.3">
      <c r="B17" s="56" t="s">
        <v>24</v>
      </c>
      <c r="C17" s="57">
        <v>76</v>
      </c>
      <c r="D17" s="58">
        <v>473.94763157894732</v>
      </c>
      <c r="E17" s="80">
        <v>4.5</v>
      </c>
    </row>
    <row r="18" spans="2:6" x14ac:dyDescent="0.3">
      <c r="B18" s="56" t="s">
        <v>25</v>
      </c>
      <c r="C18" s="57">
        <v>112</v>
      </c>
      <c r="D18" s="58">
        <v>494.26160714285714</v>
      </c>
      <c r="E18" s="80">
        <v>4.9000000000000004</v>
      </c>
    </row>
    <row r="19" spans="2:6" x14ac:dyDescent="0.3">
      <c r="B19" s="56" t="s">
        <v>26</v>
      </c>
      <c r="C19" s="57">
        <v>66</v>
      </c>
      <c r="D19" s="58">
        <v>594.92424242424238</v>
      </c>
      <c r="E19" s="80">
        <v>5.7</v>
      </c>
    </row>
    <row r="20" spans="2:6" x14ac:dyDescent="0.3">
      <c r="B20" s="56" t="s">
        <v>27</v>
      </c>
      <c r="C20" s="57">
        <v>104</v>
      </c>
      <c r="D20" s="58">
        <v>565.92115384615386</v>
      </c>
      <c r="E20" s="80">
        <v>6.4</v>
      </c>
    </row>
    <row r="21" spans="2:6" x14ac:dyDescent="0.3">
      <c r="B21" s="56" t="s">
        <v>28</v>
      </c>
      <c r="C21" s="57">
        <v>229</v>
      </c>
      <c r="D21" s="58">
        <v>619.68122270742356</v>
      </c>
      <c r="E21" s="80">
        <v>6.4</v>
      </c>
    </row>
    <row r="22" spans="2:6" x14ac:dyDescent="0.3">
      <c r="C22" s="16"/>
      <c r="D22" s="32"/>
    </row>
    <row r="23" spans="2:6" x14ac:dyDescent="0.3">
      <c r="B23" s="31" t="s">
        <v>194</v>
      </c>
      <c r="C23" s="16"/>
      <c r="D23" s="32"/>
    </row>
    <row r="24" spans="2:6" x14ac:dyDescent="0.3">
      <c r="B24" s="31"/>
      <c r="C24" s="16"/>
      <c r="D24" s="32"/>
    </row>
    <row r="25" spans="2:6" x14ac:dyDescent="0.3">
      <c r="B25" s="11" t="s">
        <v>182</v>
      </c>
    </row>
    <row r="27" spans="2:6" x14ac:dyDescent="0.3">
      <c r="B27" s="7" t="s">
        <v>162</v>
      </c>
      <c r="C27" s="7" t="s">
        <v>201</v>
      </c>
      <c r="D27" s="7" t="s">
        <v>13</v>
      </c>
      <c r="E27" s="7" t="s">
        <v>199</v>
      </c>
      <c r="F27" s="30"/>
    </row>
    <row r="28" spans="2:6" x14ac:dyDescent="0.3">
      <c r="B28" s="56" t="s">
        <v>22</v>
      </c>
      <c r="C28" s="39">
        <v>5879</v>
      </c>
      <c r="D28" s="58">
        <v>619.93635992515703</v>
      </c>
      <c r="E28" s="80">
        <v>6.5</v>
      </c>
    </row>
    <row r="29" spans="2:6" x14ac:dyDescent="0.3">
      <c r="B29" s="56" t="s">
        <v>23</v>
      </c>
      <c r="C29" s="39">
        <v>984</v>
      </c>
      <c r="D29" s="58">
        <v>439.16272357723579</v>
      </c>
      <c r="E29" s="80">
        <v>4.5</v>
      </c>
    </row>
    <row r="30" spans="2:6" x14ac:dyDescent="0.3">
      <c r="B30" s="56" t="s">
        <v>24</v>
      </c>
      <c r="C30" s="39">
        <v>1866</v>
      </c>
      <c r="D30" s="58">
        <v>469.40753483386914</v>
      </c>
      <c r="E30" s="80">
        <v>4.4000000000000004</v>
      </c>
    </row>
    <row r="31" spans="2:6" x14ac:dyDescent="0.3">
      <c r="B31" s="56" t="s">
        <v>25</v>
      </c>
      <c r="C31" s="39">
        <v>2136</v>
      </c>
      <c r="D31" s="58">
        <v>479.43225187265915</v>
      </c>
      <c r="E31" s="80">
        <v>5</v>
      </c>
    </row>
    <row r="32" spans="2:6" x14ac:dyDescent="0.3">
      <c r="B32" s="56" t="s">
        <v>26</v>
      </c>
      <c r="C32" s="39">
        <v>1159</v>
      </c>
      <c r="D32" s="58">
        <v>582.00069887834343</v>
      </c>
      <c r="E32" s="80">
        <v>5.7</v>
      </c>
    </row>
    <row r="33" spans="2:12" x14ac:dyDescent="0.3">
      <c r="B33" s="56" t="s">
        <v>27</v>
      </c>
      <c r="C33" s="39">
        <v>3120</v>
      </c>
      <c r="D33" s="58">
        <v>565.5374679487179</v>
      </c>
      <c r="E33" s="80">
        <v>6.4</v>
      </c>
    </row>
    <row r="34" spans="2:12" x14ac:dyDescent="0.3">
      <c r="B34" s="56" t="s">
        <v>28</v>
      </c>
      <c r="C34" s="39">
        <v>5319</v>
      </c>
      <c r="D34" s="58">
        <v>611.8572814438802</v>
      </c>
      <c r="E34" s="80">
        <v>6.4</v>
      </c>
    </row>
    <row r="35" spans="2:12" x14ac:dyDescent="0.3">
      <c r="C35" s="31"/>
      <c r="D35" s="31"/>
      <c r="E35" s="33"/>
    </row>
    <row r="36" spans="2:12" x14ac:dyDescent="0.3">
      <c r="B36" s="31" t="s">
        <v>195</v>
      </c>
      <c r="C36" s="31"/>
      <c r="D36" s="31"/>
      <c r="E36" s="33"/>
    </row>
    <row r="37" spans="2:12" x14ac:dyDescent="0.3">
      <c r="B37" s="31"/>
      <c r="C37" s="31"/>
      <c r="D37" s="31"/>
      <c r="E37" s="33"/>
    </row>
    <row r="38" spans="2:12" x14ac:dyDescent="0.3">
      <c r="B38" s="108" t="s">
        <v>202</v>
      </c>
      <c r="C38" s="108"/>
      <c r="D38" s="108"/>
      <c r="E38" s="108"/>
      <c r="F38" s="108"/>
      <c r="G38" s="108"/>
      <c r="H38" s="108"/>
      <c r="I38" s="108"/>
      <c r="J38" s="108"/>
    </row>
    <row r="39" spans="2:12" x14ac:dyDescent="0.3">
      <c r="B39" s="35"/>
      <c r="C39" s="81"/>
      <c r="D39" s="82"/>
      <c r="E39" s="81"/>
      <c r="F39" s="82"/>
      <c r="G39" s="81"/>
      <c r="H39" s="82"/>
      <c r="I39" s="83"/>
      <c r="J39" s="82"/>
      <c r="K39" s="83"/>
      <c r="L39" s="84"/>
    </row>
    <row r="40" spans="2:12" x14ac:dyDescent="0.3">
      <c r="B40" s="109" t="s">
        <v>162</v>
      </c>
      <c r="C40" s="111">
        <v>2022</v>
      </c>
      <c r="D40" s="111"/>
      <c r="E40" s="111"/>
      <c r="F40" s="111">
        <v>2021</v>
      </c>
      <c r="G40" s="111"/>
      <c r="H40" s="111"/>
      <c r="I40" s="112">
        <v>2020</v>
      </c>
      <c r="J40" s="113"/>
      <c r="K40" s="112">
        <v>2019</v>
      </c>
      <c r="L40" s="113"/>
    </row>
    <row r="41" spans="2:12" x14ac:dyDescent="0.3">
      <c r="B41" s="110"/>
      <c r="C41" s="7" t="s">
        <v>201</v>
      </c>
      <c r="D41" s="7" t="s">
        <v>13</v>
      </c>
      <c r="E41" s="7" t="s">
        <v>199</v>
      </c>
      <c r="F41" s="7" t="s">
        <v>201</v>
      </c>
      <c r="G41" s="7" t="s">
        <v>13</v>
      </c>
      <c r="H41" s="7" t="s">
        <v>199</v>
      </c>
      <c r="I41" s="7" t="s">
        <v>201</v>
      </c>
      <c r="J41" s="7" t="s">
        <v>13</v>
      </c>
      <c r="K41" s="7" t="s">
        <v>201</v>
      </c>
      <c r="L41" s="7" t="s">
        <v>13</v>
      </c>
    </row>
    <row r="42" spans="2:12" x14ac:dyDescent="0.3">
      <c r="B42" s="60" t="s">
        <v>22</v>
      </c>
      <c r="C42" s="85">
        <v>6156</v>
      </c>
      <c r="D42" s="59">
        <v>576.20000000000005</v>
      </c>
      <c r="E42" s="59">
        <v>6.1</v>
      </c>
      <c r="F42" s="85">
        <v>6369</v>
      </c>
      <c r="G42" s="59">
        <v>532.47771863714866</v>
      </c>
      <c r="H42" s="59">
        <v>5.5</v>
      </c>
      <c r="I42" s="85">
        <v>5432</v>
      </c>
      <c r="J42" s="59">
        <v>529.53062776141371</v>
      </c>
      <c r="K42" s="97">
        <v>6105</v>
      </c>
      <c r="L42" s="59">
        <v>501.8053267813267</v>
      </c>
    </row>
    <row r="43" spans="2:12" x14ac:dyDescent="0.3">
      <c r="B43" s="61" t="s">
        <v>23</v>
      </c>
      <c r="C43" s="85">
        <v>884</v>
      </c>
      <c r="D43" s="59">
        <v>400.9</v>
      </c>
      <c r="E43" s="59">
        <v>4.0999999999999996</v>
      </c>
      <c r="F43" s="85">
        <v>887</v>
      </c>
      <c r="G43" s="59">
        <v>378.42133032694477</v>
      </c>
      <c r="H43" s="59">
        <v>4</v>
      </c>
      <c r="I43" s="85">
        <v>773</v>
      </c>
      <c r="J43" s="59">
        <v>359.71673997412677</v>
      </c>
      <c r="K43" s="97">
        <v>858</v>
      </c>
      <c r="L43" s="59">
        <v>349.1124242424242</v>
      </c>
    </row>
    <row r="44" spans="2:12" x14ac:dyDescent="0.3">
      <c r="B44" s="61" t="s">
        <v>24</v>
      </c>
      <c r="C44" s="85">
        <v>1788</v>
      </c>
      <c r="D44" s="59">
        <v>432.2</v>
      </c>
      <c r="E44" s="59">
        <v>3.9</v>
      </c>
      <c r="F44" s="85">
        <v>1626</v>
      </c>
      <c r="G44" s="59">
        <v>408.75431119311196</v>
      </c>
      <c r="H44" s="59">
        <v>3.9</v>
      </c>
      <c r="I44" s="85">
        <v>1416</v>
      </c>
      <c r="J44" s="59">
        <v>388.34296610169491</v>
      </c>
      <c r="K44" s="97">
        <v>1541</v>
      </c>
      <c r="L44" s="59">
        <v>375.60984425697609</v>
      </c>
    </row>
    <row r="45" spans="2:12" x14ac:dyDescent="0.3">
      <c r="B45" s="61" t="s">
        <v>25</v>
      </c>
      <c r="C45" s="85">
        <v>2035</v>
      </c>
      <c r="D45" s="59">
        <v>445.1</v>
      </c>
      <c r="E45" s="59">
        <v>4.7</v>
      </c>
      <c r="F45" s="85">
        <v>1918</v>
      </c>
      <c r="G45" s="59">
        <v>425.99836809176225</v>
      </c>
      <c r="H45" s="59">
        <v>4.5</v>
      </c>
      <c r="I45" s="85">
        <v>1760</v>
      </c>
      <c r="J45" s="59">
        <v>414.53388636363621</v>
      </c>
      <c r="K45" s="97">
        <v>1969</v>
      </c>
      <c r="L45" s="59">
        <v>404.32244286439817</v>
      </c>
    </row>
    <row r="46" spans="2:12" x14ac:dyDescent="0.3">
      <c r="B46" s="61" t="s">
        <v>26</v>
      </c>
      <c r="C46" s="85">
        <v>1188</v>
      </c>
      <c r="D46" s="59">
        <v>539.20000000000005</v>
      </c>
      <c r="E46" s="59">
        <v>5.4</v>
      </c>
      <c r="F46" s="85">
        <v>1211</v>
      </c>
      <c r="G46" s="59">
        <v>505.7930800990917</v>
      </c>
      <c r="H46" s="59">
        <v>5</v>
      </c>
      <c r="I46" s="85">
        <v>1079</v>
      </c>
      <c r="J46" s="59">
        <v>485.13499536607969</v>
      </c>
      <c r="K46" s="97">
        <v>1141</v>
      </c>
      <c r="L46" s="59">
        <v>459.19361963190187</v>
      </c>
    </row>
    <row r="47" spans="2:12" x14ac:dyDescent="0.3">
      <c r="B47" s="61" t="s">
        <v>27</v>
      </c>
      <c r="C47" s="85">
        <v>3118</v>
      </c>
      <c r="D47" s="59">
        <v>517.70000000000005</v>
      </c>
      <c r="E47" s="59">
        <v>5.8</v>
      </c>
      <c r="F47" s="85">
        <v>2850</v>
      </c>
      <c r="G47" s="59">
        <v>483.77941403508765</v>
      </c>
      <c r="H47" s="59">
        <v>5.4</v>
      </c>
      <c r="I47" s="85">
        <v>2544</v>
      </c>
      <c r="J47" s="59">
        <v>467.82959512578617</v>
      </c>
      <c r="K47" s="97">
        <v>2617</v>
      </c>
      <c r="L47" s="59">
        <v>444.36224302636606</v>
      </c>
    </row>
    <row r="48" spans="2:12" x14ac:dyDescent="0.3">
      <c r="B48" s="61" t="s">
        <v>28</v>
      </c>
      <c r="C48" s="85">
        <v>5680</v>
      </c>
      <c r="D48" s="59">
        <v>561.9</v>
      </c>
      <c r="E48" s="59">
        <v>5.9</v>
      </c>
      <c r="F48" s="85">
        <v>5731</v>
      </c>
      <c r="G48" s="59">
        <v>536.03045716279883</v>
      </c>
      <c r="H48" s="59">
        <v>5.7</v>
      </c>
      <c r="I48" s="85">
        <v>5020</v>
      </c>
      <c r="J48" s="59">
        <v>519.80904581673303</v>
      </c>
      <c r="K48" s="97">
        <v>5441</v>
      </c>
      <c r="L48" s="59">
        <v>494.99036206579683</v>
      </c>
    </row>
    <row r="49" spans="2:12" x14ac:dyDescent="0.3">
      <c r="B49" s="35"/>
      <c r="C49" s="81"/>
      <c r="D49" s="82"/>
      <c r="E49" s="81"/>
      <c r="F49" s="82"/>
      <c r="G49" s="81"/>
      <c r="H49" s="82"/>
      <c r="I49" s="86"/>
      <c r="J49" s="84"/>
      <c r="K49" s="86"/>
      <c r="L49" s="84"/>
    </row>
    <row r="50" spans="2:12" x14ac:dyDescent="0.3">
      <c r="B50" s="35"/>
      <c r="C50" s="81"/>
      <c r="D50" s="82"/>
      <c r="E50" s="81"/>
      <c r="F50" s="82"/>
      <c r="G50" s="81"/>
      <c r="H50" s="82"/>
      <c r="I50" s="83"/>
      <c r="J50" s="82"/>
      <c r="K50" s="83"/>
      <c r="L50" s="84"/>
    </row>
    <row r="51" spans="2:12" x14ac:dyDescent="0.3">
      <c r="B51" s="109" t="s">
        <v>162</v>
      </c>
      <c r="C51" s="114">
        <v>2018</v>
      </c>
      <c r="D51" s="113"/>
      <c r="E51" s="112">
        <v>2017</v>
      </c>
      <c r="F51" s="113"/>
      <c r="G51" s="112">
        <v>2016</v>
      </c>
      <c r="H51" s="113"/>
      <c r="I51" s="112">
        <v>2015</v>
      </c>
      <c r="J51" s="113"/>
      <c r="K51" s="112">
        <v>2014</v>
      </c>
      <c r="L51" s="113"/>
    </row>
    <row r="52" spans="2:12" x14ac:dyDescent="0.3">
      <c r="B52" s="110"/>
      <c r="C52" s="7" t="s">
        <v>201</v>
      </c>
      <c r="D52" s="7" t="s">
        <v>13</v>
      </c>
      <c r="E52" s="7" t="s">
        <v>201</v>
      </c>
      <c r="F52" s="7" t="s">
        <v>13</v>
      </c>
      <c r="G52" s="7" t="s">
        <v>201</v>
      </c>
      <c r="H52" s="7" t="s">
        <v>13</v>
      </c>
      <c r="I52" s="7" t="s">
        <v>201</v>
      </c>
      <c r="J52" s="7" t="s">
        <v>13</v>
      </c>
      <c r="K52" s="7" t="s">
        <v>201</v>
      </c>
      <c r="L52" s="7" t="s">
        <v>13</v>
      </c>
    </row>
    <row r="53" spans="2:12" x14ac:dyDescent="0.3">
      <c r="B53" s="61" t="s">
        <v>22</v>
      </c>
      <c r="C53" s="97">
        <v>5855</v>
      </c>
      <c r="D53" s="59">
        <v>476.4833697694275</v>
      </c>
      <c r="E53" s="85">
        <v>5753</v>
      </c>
      <c r="F53" s="59">
        <v>447.16771945072128</v>
      </c>
      <c r="G53" s="97">
        <v>5146</v>
      </c>
      <c r="H53" s="59">
        <v>425.97359891177598</v>
      </c>
      <c r="I53" s="97">
        <v>5073</v>
      </c>
      <c r="J53" s="59">
        <v>414.28024246008277</v>
      </c>
      <c r="K53" s="97">
        <v>3786</v>
      </c>
      <c r="L53" s="59">
        <v>403.64017168515562</v>
      </c>
    </row>
    <row r="54" spans="2:12" x14ac:dyDescent="0.3">
      <c r="B54" s="61" t="s">
        <v>23</v>
      </c>
      <c r="C54" s="97">
        <v>816</v>
      </c>
      <c r="D54" s="59">
        <v>330.50329656862743</v>
      </c>
      <c r="E54" s="85">
        <v>744</v>
      </c>
      <c r="F54" s="59">
        <v>330.17885752688176</v>
      </c>
      <c r="G54" s="97">
        <v>668</v>
      </c>
      <c r="H54" s="59">
        <v>321.77182634730536</v>
      </c>
      <c r="I54" s="97">
        <v>690</v>
      </c>
      <c r="J54" s="59">
        <v>307.29572463768108</v>
      </c>
      <c r="K54" s="97">
        <v>444</v>
      </c>
      <c r="L54" s="59">
        <v>300.73813063063056</v>
      </c>
    </row>
    <row r="55" spans="2:12" x14ac:dyDescent="0.3">
      <c r="B55" s="61" t="s">
        <v>24</v>
      </c>
      <c r="C55" s="97">
        <v>1616</v>
      </c>
      <c r="D55" s="59">
        <v>351.60930693069309</v>
      </c>
      <c r="E55" s="85">
        <v>1499</v>
      </c>
      <c r="F55" s="59">
        <v>339.39068045363581</v>
      </c>
      <c r="G55" s="97">
        <v>1338</v>
      </c>
      <c r="H55" s="59">
        <v>332.55615844544099</v>
      </c>
      <c r="I55" s="97">
        <v>1387</v>
      </c>
      <c r="J55" s="59">
        <v>316.72723864455656</v>
      </c>
      <c r="K55" s="97">
        <v>1087</v>
      </c>
      <c r="L55" s="59">
        <v>310.4006347746091</v>
      </c>
    </row>
    <row r="56" spans="2:12" x14ac:dyDescent="0.3">
      <c r="B56" s="61" t="s">
        <v>25</v>
      </c>
      <c r="C56" s="97">
        <v>1978</v>
      </c>
      <c r="D56" s="59">
        <v>385.93351365015167</v>
      </c>
      <c r="E56" s="85">
        <v>1846</v>
      </c>
      <c r="F56" s="59">
        <v>366.18518418201529</v>
      </c>
      <c r="G56" s="97">
        <v>1761</v>
      </c>
      <c r="H56" s="59">
        <v>354.09457694491761</v>
      </c>
      <c r="I56" s="97">
        <v>1794</v>
      </c>
      <c r="J56" s="59">
        <v>347.82529542920844</v>
      </c>
      <c r="K56" s="97">
        <v>1246</v>
      </c>
      <c r="L56" s="59">
        <v>344.11299357945427</v>
      </c>
    </row>
    <row r="57" spans="2:12" x14ac:dyDescent="0.3">
      <c r="B57" s="61" t="s">
        <v>26</v>
      </c>
      <c r="C57" s="97">
        <v>1127</v>
      </c>
      <c r="D57" s="59">
        <v>443.83074534161489</v>
      </c>
      <c r="E57" s="85">
        <v>1116</v>
      </c>
      <c r="F57" s="59">
        <v>412.43540322580651</v>
      </c>
      <c r="G57" s="97">
        <v>981</v>
      </c>
      <c r="H57" s="59">
        <v>398.55541284403671</v>
      </c>
      <c r="I57" s="97">
        <v>986</v>
      </c>
      <c r="J57" s="59">
        <v>361.33786004056799</v>
      </c>
      <c r="K57" s="97">
        <v>699</v>
      </c>
      <c r="L57" s="59">
        <v>390.80130185979976</v>
      </c>
    </row>
    <row r="58" spans="2:12" x14ac:dyDescent="0.3">
      <c r="B58" s="61" t="s">
        <v>27</v>
      </c>
      <c r="C58" s="97">
        <v>2601</v>
      </c>
      <c r="D58" s="59">
        <v>424.21999999999997</v>
      </c>
      <c r="E58" s="85">
        <v>2395</v>
      </c>
      <c r="F58" s="59">
        <v>408.28025887265136</v>
      </c>
      <c r="G58" s="97">
        <v>2203</v>
      </c>
      <c r="H58" s="59">
        <v>389.84539264639125</v>
      </c>
      <c r="I58" s="97">
        <v>2001</v>
      </c>
      <c r="J58" s="59">
        <v>392.76020989505253</v>
      </c>
      <c r="K58" s="97">
        <v>1502</v>
      </c>
      <c r="L58" s="59">
        <v>390.54710386151783</v>
      </c>
    </row>
    <row r="59" spans="2:12" x14ac:dyDescent="0.3">
      <c r="B59" s="61" t="s">
        <v>28</v>
      </c>
      <c r="C59" s="97">
        <v>4844</v>
      </c>
      <c r="D59" s="59">
        <v>482.69090627580505</v>
      </c>
      <c r="E59" s="85">
        <v>4779</v>
      </c>
      <c r="F59" s="59">
        <v>443.70869010253205</v>
      </c>
      <c r="G59" s="97">
        <v>4328</v>
      </c>
      <c r="H59" s="59">
        <v>426.44730591497239</v>
      </c>
      <c r="I59" s="97">
        <v>4016</v>
      </c>
      <c r="J59" s="59">
        <v>410.41176543824707</v>
      </c>
      <c r="K59" s="97">
        <v>3158</v>
      </c>
      <c r="L59" s="59">
        <v>417.38350854971497</v>
      </c>
    </row>
    <row r="60" spans="2:12" x14ac:dyDescent="0.3">
      <c r="B60" s="34"/>
      <c r="E60" s="10"/>
      <c r="G60" s="10"/>
    </row>
    <row r="61" spans="2:12" x14ac:dyDescent="0.3">
      <c r="B61" s="10" t="s">
        <v>197</v>
      </c>
      <c r="C61" s="81"/>
      <c r="D61" s="82"/>
      <c r="E61" s="81"/>
      <c r="F61" s="82"/>
      <c r="G61" s="81"/>
      <c r="H61" s="82"/>
      <c r="I61" s="83"/>
      <c r="J61" s="82"/>
      <c r="K61" s="83"/>
      <c r="L61" s="84"/>
    </row>
    <row r="62" spans="2:12" x14ac:dyDescent="0.3">
      <c r="B62" s="87"/>
      <c r="C62" s="31"/>
      <c r="D62" s="31"/>
      <c r="E62" s="33"/>
    </row>
    <row r="63" spans="2:12" x14ac:dyDescent="0.3">
      <c r="B63" s="88" t="s">
        <v>203</v>
      </c>
      <c r="C63" s="31"/>
      <c r="D63" s="31"/>
      <c r="E63" s="33"/>
    </row>
    <row r="64" spans="2:12" x14ac:dyDescent="0.3">
      <c r="B64" s="31"/>
      <c r="C64" s="31"/>
      <c r="D64" s="31"/>
      <c r="E64" s="33"/>
    </row>
    <row r="65" spans="2:12" x14ac:dyDescent="0.3">
      <c r="B65" s="7" t="s">
        <v>162</v>
      </c>
      <c r="C65" s="7" t="s">
        <v>32</v>
      </c>
      <c r="D65" s="7" t="s">
        <v>201</v>
      </c>
      <c r="E65" s="7" t="s">
        <v>13</v>
      </c>
      <c r="F65" s="47"/>
      <c r="G65" s="47"/>
      <c r="H65" s="47"/>
      <c r="I65" s="47"/>
      <c r="J65" s="47"/>
      <c r="K65" s="47"/>
      <c r="L65" s="47"/>
    </row>
    <row r="66" spans="2:12" x14ac:dyDescent="0.3">
      <c r="B66" s="75" t="s">
        <v>22</v>
      </c>
      <c r="C66" s="89">
        <v>15001</v>
      </c>
      <c r="D66" s="62">
        <v>280</v>
      </c>
      <c r="E66" s="63">
        <v>697</v>
      </c>
      <c r="F66" s="47"/>
      <c r="G66" s="47"/>
      <c r="H66" s="47"/>
      <c r="I66" s="47"/>
      <c r="J66" s="47"/>
      <c r="K66" s="47"/>
      <c r="L66" s="47"/>
    </row>
    <row r="67" spans="2:12" x14ac:dyDescent="0.3">
      <c r="B67" s="75" t="s">
        <v>22</v>
      </c>
      <c r="C67" s="89">
        <v>15002</v>
      </c>
      <c r="D67" s="62">
        <v>604</v>
      </c>
      <c r="E67" s="65">
        <v>623.5</v>
      </c>
      <c r="F67" s="47"/>
      <c r="G67" s="47"/>
      <c r="H67" s="47"/>
      <c r="I67" s="47"/>
      <c r="J67" s="47"/>
      <c r="K67" s="47"/>
      <c r="L67" s="47"/>
    </row>
    <row r="68" spans="2:12" x14ac:dyDescent="0.3">
      <c r="B68" s="75" t="s">
        <v>22</v>
      </c>
      <c r="C68" s="89">
        <v>15003</v>
      </c>
      <c r="D68" s="62">
        <v>346</v>
      </c>
      <c r="E68" s="65">
        <v>738.2</v>
      </c>
      <c r="F68" s="47"/>
      <c r="G68" s="47"/>
      <c r="H68" s="47"/>
      <c r="I68" s="47"/>
      <c r="J68" s="47"/>
      <c r="K68" s="47"/>
      <c r="L68" s="47"/>
    </row>
    <row r="69" spans="2:12" x14ac:dyDescent="0.3">
      <c r="B69" s="75" t="s">
        <v>22</v>
      </c>
      <c r="C69" s="89">
        <v>15004</v>
      </c>
      <c r="D69" s="62">
        <v>374</v>
      </c>
      <c r="E69" s="65">
        <v>816.2</v>
      </c>
      <c r="F69" s="47"/>
      <c r="G69" s="47"/>
      <c r="H69" s="47"/>
      <c r="I69" s="47"/>
      <c r="J69" s="47"/>
      <c r="K69" s="47"/>
      <c r="L69" s="47"/>
    </row>
    <row r="70" spans="2:12" x14ac:dyDescent="0.3">
      <c r="B70" s="75" t="s">
        <v>22</v>
      </c>
      <c r="C70" s="89">
        <v>15005</v>
      </c>
      <c r="D70" s="62">
        <v>311</v>
      </c>
      <c r="E70" s="65">
        <v>715.5</v>
      </c>
      <c r="F70" s="47"/>
      <c r="G70" s="47"/>
      <c r="H70" s="47"/>
      <c r="I70" s="47"/>
      <c r="J70" s="47"/>
      <c r="K70" s="47"/>
      <c r="L70" s="47"/>
    </row>
    <row r="71" spans="2:12" x14ac:dyDescent="0.3">
      <c r="B71" s="75" t="s">
        <v>22</v>
      </c>
      <c r="C71" s="89">
        <v>15006</v>
      </c>
      <c r="D71" s="62">
        <v>458</v>
      </c>
      <c r="E71" s="65">
        <v>676.9</v>
      </c>
      <c r="F71" s="47"/>
      <c r="G71" s="47"/>
      <c r="H71" s="47"/>
      <c r="I71" s="47"/>
      <c r="J71" s="47"/>
      <c r="K71" s="47"/>
      <c r="L71" s="47"/>
    </row>
    <row r="72" spans="2:12" x14ac:dyDescent="0.3">
      <c r="B72" s="75" t="s">
        <v>22</v>
      </c>
      <c r="C72" s="89">
        <v>15007</v>
      </c>
      <c r="D72" s="62">
        <v>700</v>
      </c>
      <c r="E72" s="65">
        <v>554.79999999999995</v>
      </c>
      <c r="F72" s="47"/>
      <c r="G72" s="47"/>
      <c r="H72" s="47"/>
      <c r="I72" s="47"/>
      <c r="J72" s="47"/>
      <c r="K72" s="47"/>
      <c r="L72" s="47"/>
    </row>
    <row r="73" spans="2:12" x14ac:dyDescent="0.3">
      <c r="B73" s="75" t="s">
        <v>22</v>
      </c>
      <c r="C73" s="89">
        <v>15008</v>
      </c>
      <c r="D73" s="62">
        <v>488</v>
      </c>
      <c r="E73" s="65">
        <v>586</v>
      </c>
      <c r="F73" s="47"/>
      <c r="G73" s="47"/>
      <c r="H73" s="47"/>
      <c r="I73" s="47"/>
      <c r="J73" s="47"/>
      <c r="K73" s="47"/>
      <c r="L73" s="47"/>
    </row>
    <row r="74" spans="2:12" x14ac:dyDescent="0.3">
      <c r="B74" s="75" t="s">
        <v>22</v>
      </c>
      <c r="C74" s="89">
        <v>15009</v>
      </c>
      <c r="D74" s="62">
        <v>696</v>
      </c>
      <c r="E74" s="65">
        <v>598.79999999999995</v>
      </c>
      <c r="F74" s="47"/>
      <c r="G74" s="47"/>
      <c r="H74" s="47"/>
      <c r="I74" s="47"/>
      <c r="J74" s="47"/>
      <c r="K74" s="47"/>
      <c r="L74" s="47"/>
    </row>
    <row r="75" spans="2:12" x14ac:dyDescent="0.3">
      <c r="B75" s="75" t="s">
        <v>22</v>
      </c>
      <c r="C75" s="89">
        <v>15010</v>
      </c>
      <c r="D75" s="62">
        <v>504</v>
      </c>
      <c r="E75" s="65">
        <v>568.20000000000005</v>
      </c>
      <c r="F75" s="47"/>
      <c r="G75" s="47"/>
      <c r="H75" s="47"/>
      <c r="I75" s="47"/>
      <c r="J75" s="47"/>
      <c r="K75" s="47"/>
      <c r="L75" s="47"/>
    </row>
    <row r="76" spans="2:12" x14ac:dyDescent="0.3">
      <c r="B76" s="75" t="s">
        <v>22</v>
      </c>
      <c r="C76" s="89">
        <v>15011</v>
      </c>
      <c r="D76" s="62">
        <v>524</v>
      </c>
      <c r="E76" s="65">
        <v>645.5</v>
      </c>
      <c r="F76" s="47"/>
      <c r="G76" s="47"/>
      <c r="H76" s="47"/>
      <c r="I76" s="47"/>
      <c r="J76" s="47"/>
      <c r="K76" s="47"/>
      <c r="L76" s="47"/>
    </row>
    <row r="77" spans="2:12" x14ac:dyDescent="0.3">
      <c r="B77" s="75" t="s">
        <v>22</v>
      </c>
      <c r="C77" s="75" t="s">
        <v>54</v>
      </c>
      <c r="D77" s="66">
        <v>249</v>
      </c>
      <c r="E77" s="65">
        <v>381.3</v>
      </c>
      <c r="F77" s="47"/>
      <c r="G77" s="47"/>
      <c r="H77" s="47"/>
      <c r="I77" s="47"/>
      <c r="J77" s="47"/>
      <c r="K77" s="47"/>
      <c r="L77" s="47"/>
    </row>
    <row r="78" spans="2:12" x14ac:dyDescent="0.3">
      <c r="B78" s="90"/>
      <c r="C78" s="90"/>
      <c r="D78" s="86"/>
      <c r="E78" s="91"/>
      <c r="F78" s="47"/>
      <c r="G78" s="47"/>
      <c r="H78" s="47"/>
      <c r="I78" s="47"/>
      <c r="J78" s="47"/>
      <c r="K78" s="47"/>
      <c r="L78" s="47"/>
    </row>
    <row r="79" spans="2:12" x14ac:dyDescent="0.3">
      <c r="B79" s="10" t="s">
        <v>204</v>
      </c>
      <c r="C79" s="90"/>
      <c r="D79" s="90"/>
      <c r="E79" s="91"/>
      <c r="F79" s="47"/>
      <c r="G79" s="47"/>
      <c r="H79" s="47"/>
      <c r="I79" s="47"/>
      <c r="J79" s="47"/>
      <c r="K79" s="47"/>
      <c r="L79" s="47"/>
    </row>
    <row r="80" spans="2:12" x14ac:dyDescent="0.3">
      <c r="B80" s="90"/>
      <c r="C80" s="90"/>
      <c r="D80" s="90"/>
      <c r="E80" s="91"/>
      <c r="F80" s="47"/>
      <c r="G80" s="47"/>
      <c r="H80" s="47"/>
      <c r="I80" s="47"/>
      <c r="J80" s="47"/>
      <c r="K80" s="47"/>
      <c r="L80" s="47"/>
    </row>
    <row r="81" spans="2:12" x14ac:dyDescent="0.3">
      <c r="B81" s="88" t="s">
        <v>205</v>
      </c>
      <c r="C81" s="90"/>
      <c r="D81" s="90"/>
      <c r="E81" s="91"/>
      <c r="F81" s="47"/>
      <c r="G81" s="47"/>
      <c r="H81" s="47"/>
      <c r="I81" s="47"/>
      <c r="J81" s="47"/>
      <c r="K81" s="47"/>
      <c r="L81" s="47"/>
    </row>
    <row r="82" spans="2:12" x14ac:dyDescent="0.3">
      <c r="B82" s="90"/>
      <c r="C82" s="90"/>
      <c r="D82" s="90"/>
      <c r="E82" s="91"/>
      <c r="F82" s="47"/>
      <c r="G82" s="47"/>
      <c r="H82" s="47"/>
      <c r="I82" s="47"/>
      <c r="J82" s="47"/>
      <c r="K82" s="47"/>
      <c r="L82" s="47"/>
    </row>
    <row r="83" spans="2:12" x14ac:dyDescent="0.3">
      <c r="B83" s="7" t="s">
        <v>162</v>
      </c>
      <c r="C83" s="7" t="s">
        <v>32</v>
      </c>
      <c r="D83" s="7" t="s">
        <v>201</v>
      </c>
      <c r="E83" s="7" t="s">
        <v>13</v>
      </c>
      <c r="F83" s="47"/>
      <c r="G83" s="47"/>
      <c r="H83" s="47"/>
      <c r="I83" s="47"/>
      <c r="J83" s="47"/>
      <c r="K83" s="47"/>
      <c r="L83" s="47"/>
    </row>
    <row r="84" spans="2:12" x14ac:dyDescent="0.3">
      <c r="B84" s="75" t="s">
        <v>23</v>
      </c>
      <c r="C84" s="75" t="s">
        <v>55</v>
      </c>
      <c r="D84" s="69">
        <v>106</v>
      </c>
      <c r="E84" s="70">
        <v>476.3</v>
      </c>
      <c r="F84" s="47"/>
      <c r="G84" s="47"/>
      <c r="H84" s="47"/>
      <c r="I84" s="47"/>
      <c r="J84" s="47"/>
      <c r="K84" s="47"/>
      <c r="L84" s="47"/>
    </row>
    <row r="85" spans="2:12" x14ac:dyDescent="0.3">
      <c r="B85" s="75" t="s">
        <v>23</v>
      </c>
      <c r="C85" s="75" t="s">
        <v>56</v>
      </c>
      <c r="D85" s="69">
        <v>116</v>
      </c>
      <c r="E85" s="70">
        <v>485.2</v>
      </c>
      <c r="F85" s="47"/>
      <c r="G85" s="47"/>
      <c r="H85" s="47"/>
      <c r="I85" s="47"/>
      <c r="J85" s="47"/>
      <c r="K85" s="47"/>
      <c r="L85" s="47"/>
    </row>
    <row r="86" spans="2:12" x14ac:dyDescent="0.3">
      <c r="B86" s="75" t="s">
        <v>23</v>
      </c>
      <c r="C86" s="75" t="s">
        <v>57</v>
      </c>
      <c r="D86" s="69">
        <v>236</v>
      </c>
      <c r="E86" s="70">
        <v>460.7</v>
      </c>
      <c r="F86" s="47"/>
      <c r="G86" s="47"/>
      <c r="H86" s="47"/>
      <c r="I86" s="47"/>
      <c r="J86" s="47"/>
      <c r="K86" s="47"/>
      <c r="L86" s="47"/>
    </row>
    <row r="87" spans="2:12" x14ac:dyDescent="0.3">
      <c r="B87" s="75" t="s">
        <v>23</v>
      </c>
      <c r="C87" s="75" t="s">
        <v>58</v>
      </c>
      <c r="D87" s="69">
        <v>278</v>
      </c>
      <c r="E87" s="70">
        <v>420.3</v>
      </c>
      <c r="F87" s="47"/>
      <c r="G87" s="47"/>
      <c r="H87" s="47"/>
      <c r="I87" s="47"/>
      <c r="J87" s="47"/>
      <c r="K87" s="47"/>
      <c r="L87" s="47"/>
    </row>
    <row r="88" spans="2:12" x14ac:dyDescent="0.3">
      <c r="B88" s="75" t="s">
        <v>23</v>
      </c>
      <c r="C88" s="75" t="s">
        <v>59</v>
      </c>
      <c r="D88" s="69">
        <v>104</v>
      </c>
      <c r="E88" s="70">
        <v>404.7</v>
      </c>
      <c r="F88" s="47"/>
      <c r="G88" s="47"/>
      <c r="H88" s="47"/>
      <c r="I88" s="47"/>
      <c r="J88" s="47"/>
      <c r="K88" s="47"/>
      <c r="L88" s="47"/>
    </row>
    <row r="89" spans="2:12" x14ac:dyDescent="0.3">
      <c r="B89" s="75" t="s">
        <v>23</v>
      </c>
      <c r="C89" s="75" t="s">
        <v>60</v>
      </c>
      <c r="D89" s="69">
        <v>95</v>
      </c>
      <c r="E89" s="70">
        <v>425.8</v>
      </c>
      <c r="F89" s="47"/>
      <c r="G89" s="47"/>
      <c r="H89" s="47"/>
      <c r="I89" s="47"/>
      <c r="J89" s="47"/>
      <c r="K89" s="47"/>
      <c r="L89" s="47"/>
    </row>
    <row r="90" spans="2:12" x14ac:dyDescent="0.3">
      <c r="B90" s="75" t="s">
        <v>23</v>
      </c>
      <c r="C90" s="75" t="s">
        <v>61</v>
      </c>
      <c r="D90" s="69" t="s">
        <v>169</v>
      </c>
      <c r="E90" s="70" t="s">
        <v>169</v>
      </c>
      <c r="F90" s="47"/>
      <c r="G90" s="47"/>
      <c r="H90" s="47"/>
      <c r="I90" s="47"/>
      <c r="J90" s="47"/>
      <c r="K90" s="47"/>
      <c r="L90" s="47"/>
    </row>
    <row r="91" spans="2:12" x14ac:dyDescent="0.3">
      <c r="B91" s="75" t="s">
        <v>23</v>
      </c>
      <c r="C91" s="75">
        <v>15590</v>
      </c>
      <c r="D91" s="69">
        <v>8</v>
      </c>
      <c r="E91" s="70">
        <v>435</v>
      </c>
      <c r="F91" s="47"/>
      <c r="G91" s="47"/>
      <c r="H91" s="47"/>
      <c r="I91" s="47"/>
      <c r="J91" s="47"/>
      <c r="K91" s="47"/>
      <c r="L91" s="47"/>
    </row>
    <row r="92" spans="2:12" x14ac:dyDescent="0.3">
      <c r="B92" s="75" t="s">
        <v>23</v>
      </c>
      <c r="C92" s="75">
        <v>15591</v>
      </c>
      <c r="D92" s="69" t="s">
        <v>169</v>
      </c>
      <c r="E92" s="70" t="s">
        <v>169</v>
      </c>
      <c r="F92" s="47"/>
      <c r="G92" s="47"/>
      <c r="H92" s="47"/>
      <c r="I92" s="47"/>
      <c r="J92" s="47"/>
      <c r="K92" s="47"/>
      <c r="L92" s="47"/>
    </row>
    <row r="93" spans="2:12" x14ac:dyDescent="0.3">
      <c r="B93" s="75" t="s">
        <v>23</v>
      </c>
      <c r="C93" s="75">
        <v>15592</v>
      </c>
      <c r="D93" s="69" t="s">
        <v>169</v>
      </c>
      <c r="E93" s="70" t="s">
        <v>169</v>
      </c>
      <c r="F93" s="47"/>
      <c r="G93" s="47"/>
      <c r="H93" s="47"/>
      <c r="I93" s="47"/>
      <c r="J93" s="47"/>
      <c r="K93" s="47"/>
      <c r="L93" s="47"/>
    </row>
    <row r="94" spans="2:12" x14ac:dyDescent="0.3">
      <c r="B94" s="75" t="s">
        <v>23</v>
      </c>
      <c r="C94" s="75" t="s">
        <v>62</v>
      </c>
      <c r="D94" s="69" t="s">
        <v>169</v>
      </c>
      <c r="E94" s="70" t="s">
        <v>169</v>
      </c>
      <c r="F94" s="47"/>
      <c r="G94" s="47"/>
      <c r="H94" s="47"/>
      <c r="I94" s="47"/>
      <c r="J94" s="47"/>
      <c r="K94" s="47"/>
      <c r="L94" s="47"/>
    </row>
    <row r="95" spans="2:12" x14ac:dyDescent="0.3">
      <c r="B95" s="75" t="s">
        <v>23</v>
      </c>
      <c r="C95" s="75" t="s">
        <v>63</v>
      </c>
      <c r="D95" s="69">
        <v>7</v>
      </c>
      <c r="E95" s="70">
        <v>455.7</v>
      </c>
      <c r="F95" s="47"/>
      <c r="G95" s="47"/>
      <c r="H95" s="47"/>
      <c r="I95" s="47"/>
      <c r="J95" s="47"/>
      <c r="K95" s="47"/>
      <c r="L95" s="47"/>
    </row>
    <row r="96" spans="2:12" x14ac:dyDescent="0.3">
      <c r="B96" s="75" t="s">
        <v>23</v>
      </c>
      <c r="C96" s="75" t="s">
        <v>64</v>
      </c>
      <c r="D96" s="71" t="s">
        <v>169</v>
      </c>
      <c r="E96" s="71" t="s">
        <v>169</v>
      </c>
      <c r="F96" s="47"/>
      <c r="G96" s="47"/>
      <c r="H96" s="47"/>
      <c r="I96" s="47"/>
      <c r="J96" s="47"/>
      <c r="K96" s="47"/>
      <c r="L96" s="47"/>
    </row>
    <row r="97" spans="2:12" x14ac:dyDescent="0.3">
      <c r="B97" s="90"/>
      <c r="C97" s="90"/>
      <c r="D97" s="90"/>
      <c r="E97" s="91"/>
      <c r="F97" s="47"/>
      <c r="G97" s="47"/>
      <c r="H97" s="47"/>
      <c r="I97" s="47"/>
      <c r="J97" s="47"/>
      <c r="K97" s="47"/>
      <c r="L97" s="47"/>
    </row>
    <row r="98" spans="2:12" x14ac:dyDescent="0.3">
      <c r="B98" s="10" t="s">
        <v>204</v>
      </c>
      <c r="C98" s="90"/>
      <c r="D98" s="90"/>
      <c r="E98" s="91"/>
      <c r="F98" s="47"/>
      <c r="G98" s="47"/>
      <c r="H98" s="47"/>
      <c r="I98" s="47"/>
      <c r="J98" s="47"/>
      <c r="K98" s="47"/>
      <c r="L98" s="47"/>
    </row>
    <row r="99" spans="2:12" x14ac:dyDescent="0.3">
      <c r="B99" s="90"/>
      <c r="C99" s="90"/>
      <c r="D99" s="90"/>
      <c r="E99" s="91"/>
      <c r="F99" s="47"/>
      <c r="G99" s="47"/>
      <c r="H99" s="47"/>
      <c r="I99" s="47"/>
      <c r="J99" s="47"/>
      <c r="K99" s="47"/>
      <c r="L99" s="47"/>
    </row>
    <row r="100" spans="2:12" x14ac:dyDescent="0.3">
      <c r="B100" s="88" t="s">
        <v>206</v>
      </c>
      <c r="C100" s="90"/>
      <c r="D100" s="90"/>
      <c r="E100" s="91"/>
      <c r="F100" s="47"/>
      <c r="G100" s="47"/>
      <c r="H100" s="47"/>
      <c r="I100" s="47"/>
      <c r="J100" s="47"/>
      <c r="K100" s="47"/>
      <c r="L100" s="47"/>
    </row>
    <row r="101" spans="2:12" x14ac:dyDescent="0.3">
      <c r="B101" s="90"/>
      <c r="C101" s="90"/>
      <c r="D101" s="90"/>
      <c r="E101" s="91"/>
      <c r="F101" s="47"/>
      <c r="G101" s="47"/>
      <c r="H101" s="47"/>
      <c r="I101" s="47"/>
      <c r="J101" s="47"/>
      <c r="K101" s="47"/>
      <c r="L101" s="47"/>
    </row>
    <row r="102" spans="2:12" x14ac:dyDescent="0.3">
      <c r="B102" s="7" t="s">
        <v>162</v>
      </c>
      <c r="C102" s="7" t="s">
        <v>32</v>
      </c>
      <c r="D102" s="7" t="s">
        <v>201</v>
      </c>
      <c r="E102" s="7" t="s">
        <v>13</v>
      </c>
      <c r="F102" s="47"/>
      <c r="G102" s="47"/>
      <c r="H102" s="47"/>
      <c r="I102" s="47"/>
      <c r="J102" s="47"/>
      <c r="K102" s="47"/>
      <c r="L102" s="47"/>
    </row>
    <row r="103" spans="2:12" x14ac:dyDescent="0.3">
      <c r="B103" s="75" t="s">
        <v>24</v>
      </c>
      <c r="C103" s="75" t="s">
        <v>65</v>
      </c>
      <c r="D103" s="64">
        <v>128</v>
      </c>
      <c r="E103" s="68">
        <v>506.3</v>
      </c>
      <c r="F103" s="47"/>
      <c r="G103" s="47"/>
      <c r="H103" s="47"/>
      <c r="I103" s="47"/>
      <c r="J103" s="47"/>
      <c r="K103" s="47"/>
      <c r="L103" s="47"/>
    </row>
    <row r="104" spans="2:12" x14ac:dyDescent="0.3">
      <c r="B104" s="75" t="s">
        <v>24</v>
      </c>
      <c r="C104" s="75" t="s">
        <v>66</v>
      </c>
      <c r="D104" s="66">
        <v>772</v>
      </c>
      <c r="E104" s="65">
        <v>516.20000000000005</v>
      </c>
      <c r="F104" s="47"/>
      <c r="G104" s="47"/>
      <c r="H104" s="47"/>
      <c r="I104" s="47"/>
      <c r="J104" s="47"/>
      <c r="K104" s="47"/>
      <c r="L104" s="47"/>
    </row>
    <row r="105" spans="2:12" x14ac:dyDescent="0.3">
      <c r="B105" s="75" t="s">
        <v>24</v>
      </c>
      <c r="C105" s="75" t="s">
        <v>67</v>
      </c>
      <c r="D105" s="66">
        <v>489</v>
      </c>
      <c r="E105" s="65">
        <v>425.4</v>
      </c>
      <c r="F105" s="47"/>
      <c r="G105" s="47"/>
      <c r="H105" s="47"/>
      <c r="I105" s="47"/>
      <c r="J105" s="47"/>
      <c r="K105" s="47"/>
      <c r="L105" s="47"/>
    </row>
    <row r="106" spans="2:12" x14ac:dyDescent="0.3">
      <c r="B106" s="75" t="s">
        <v>24</v>
      </c>
      <c r="C106" s="75" t="s">
        <v>68</v>
      </c>
      <c r="D106" s="66">
        <v>365</v>
      </c>
      <c r="E106" s="67">
        <v>438</v>
      </c>
      <c r="F106" s="47"/>
      <c r="G106" s="47"/>
      <c r="H106" s="47"/>
      <c r="I106" s="47"/>
      <c r="J106" s="47"/>
      <c r="K106" s="47"/>
      <c r="L106" s="47"/>
    </row>
    <row r="107" spans="2:12" x14ac:dyDescent="0.3">
      <c r="B107" s="75" t="s">
        <v>24</v>
      </c>
      <c r="C107" s="75" t="s">
        <v>69</v>
      </c>
      <c r="D107" s="66" t="s">
        <v>169</v>
      </c>
      <c r="E107" s="67" t="s">
        <v>169</v>
      </c>
      <c r="F107" s="47"/>
      <c r="G107" s="47"/>
      <c r="H107" s="47"/>
      <c r="I107" s="47"/>
      <c r="J107" s="47"/>
      <c r="K107" s="47"/>
      <c r="L107" s="47"/>
    </row>
    <row r="108" spans="2:12" x14ac:dyDescent="0.3">
      <c r="B108" s="75" t="s">
        <v>24</v>
      </c>
      <c r="C108" s="75" t="s">
        <v>70</v>
      </c>
      <c r="D108" s="66" t="s">
        <v>169</v>
      </c>
      <c r="E108" s="67" t="s">
        <v>169</v>
      </c>
      <c r="F108" s="47"/>
      <c r="G108" s="47"/>
      <c r="H108" s="47"/>
      <c r="I108" s="47"/>
      <c r="J108" s="47"/>
      <c r="K108" s="47"/>
      <c r="L108" s="47"/>
    </row>
    <row r="109" spans="2:12" x14ac:dyDescent="0.3">
      <c r="B109" s="75" t="s">
        <v>24</v>
      </c>
      <c r="C109" s="75" t="s">
        <v>71</v>
      </c>
      <c r="D109" s="66" t="s">
        <v>169</v>
      </c>
      <c r="E109" s="67" t="s">
        <v>169</v>
      </c>
      <c r="F109" s="47"/>
      <c r="G109" s="47"/>
      <c r="H109" s="47"/>
      <c r="I109" s="47"/>
      <c r="J109" s="47"/>
      <c r="K109" s="47"/>
      <c r="L109" s="47"/>
    </row>
    <row r="110" spans="2:12" x14ac:dyDescent="0.3">
      <c r="B110" s="75" t="s">
        <v>24</v>
      </c>
      <c r="C110" s="75" t="s">
        <v>72</v>
      </c>
      <c r="D110" s="66" t="s">
        <v>169</v>
      </c>
      <c r="E110" s="67" t="s">
        <v>169</v>
      </c>
      <c r="F110" s="47"/>
      <c r="G110" s="47"/>
      <c r="H110" s="47"/>
      <c r="I110" s="47"/>
      <c r="J110" s="47"/>
      <c r="K110" s="47"/>
      <c r="L110" s="47"/>
    </row>
    <row r="111" spans="2:12" x14ac:dyDescent="0.3">
      <c r="B111" s="75" t="s">
        <v>24</v>
      </c>
      <c r="C111" s="75" t="s">
        <v>73</v>
      </c>
      <c r="D111" s="66" t="s">
        <v>169</v>
      </c>
      <c r="E111" s="67" t="s">
        <v>169</v>
      </c>
      <c r="F111" s="47"/>
      <c r="G111" s="47"/>
      <c r="H111" s="47"/>
      <c r="I111" s="47"/>
      <c r="J111" s="47"/>
      <c r="K111" s="47"/>
      <c r="L111" s="47"/>
    </row>
    <row r="112" spans="2:12" x14ac:dyDescent="0.3">
      <c r="B112" s="75" t="s">
        <v>24</v>
      </c>
      <c r="C112" s="75" t="s">
        <v>74</v>
      </c>
      <c r="D112" s="66" t="s">
        <v>169</v>
      </c>
      <c r="E112" s="67" t="s">
        <v>169</v>
      </c>
      <c r="F112" s="47"/>
      <c r="G112" s="47"/>
      <c r="H112" s="47"/>
      <c r="I112" s="47"/>
      <c r="J112" s="47"/>
      <c r="K112" s="47"/>
      <c r="L112" s="47"/>
    </row>
    <row r="113" spans="2:12" x14ac:dyDescent="0.3">
      <c r="B113" s="75" t="s">
        <v>24</v>
      </c>
      <c r="C113" s="75" t="s">
        <v>75</v>
      </c>
      <c r="D113" s="66" t="s">
        <v>169</v>
      </c>
      <c r="E113" s="67" t="s">
        <v>169</v>
      </c>
      <c r="F113" s="47"/>
      <c r="G113" s="47"/>
      <c r="H113" s="47"/>
      <c r="I113" s="47"/>
      <c r="J113" s="47"/>
      <c r="K113" s="47"/>
      <c r="L113" s="47"/>
    </row>
    <row r="114" spans="2:12" x14ac:dyDescent="0.3">
      <c r="B114" s="75" t="s">
        <v>24</v>
      </c>
      <c r="C114" s="75" t="s">
        <v>76</v>
      </c>
      <c r="D114" s="66" t="s">
        <v>169</v>
      </c>
      <c r="E114" s="67" t="s">
        <v>169</v>
      </c>
      <c r="F114" s="47"/>
      <c r="G114" s="47"/>
      <c r="H114" s="47"/>
      <c r="I114" s="47"/>
      <c r="J114" s="47"/>
      <c r="K114" s="47"/>
      <c r="L114" s="47"/>
    </row>
    <row r="115" spans="2:12" x14ac:dyDescent="0.3">
      <c r="B115" s="75" t="s">
        <v>24</v>
      </c>
      <c r="C115" s="75" t="s">
        <v>77</v>
      </c>
      <c r="D115" s="66" t="s">
        <v>169</v>
      </c>
      <c r="E115" s="67" t="s">
        <v>169</v>
      </c>
      <c r="F115" s="47"/>
      <c r="G115" s="47"/>
      <c r="H115" s="47"/>
      <c r="I115" s="47"/>
      <c r="J115" s="47"/>
      <c r="K115" s="47"/>
      <c r="L115" s="47"/>
    </row>
    <row r="116" spans="2:12" x14ac:dyDescent="0.3">
      <c r="B116" s="75" t="s">
        <v>24</v>
      </c>
      <c r="C116" s="75" t="s">
        <v>78</v>
      </c>
      <c r="D116" s="66" t="s">
        <v>169</v>
      </c>
      <c r="E116" s="67" t="s">
        <v>169</v>
      </c>
      <c r="F116" s="47"/>
      <c r="G116" s="47"/>
      <c r="H116" s="47"/>
      <c r="I116" s="47"/>
      <c r="J116" s="47"/>
      <c r="K116" s="47"/>
      <c r="L116" s="47"/>
    </row>
    <row r="117" spans="2:12" x14ac:dyDescent="0.3">
      <c r="B117" s="75" t="s">
        <v>24</v>
      </c>
      <c r="C117" s="75" t="s">
        <v>79</v>
      </c>
      <c r="D117" s="66" t="s">
        <v>169</v>
      </c>
      <c r="E117" s="67" t="s">
        <v>169</v>
      </c>
      <c r="F117" s="47"/>
      <c r="G117" s="47"/>
      <c r="H117" s="47"/>
      <c r="I117" s="47"/>
      <c r="J117" s="47"/>
      <c r="K117" s="47"/>
      <c r="L117" s="47"/>
    </row>
    <row r="118" spans="2:12" x14ac:dyDescent="0.3">
      <c r="B118" s="75" t="s">
        <v>24</v>
      </c>
      <c r="C118" s="75" t="s">
        <v>80</v>
      </c>
      <c r="D118" s="66" t="s">
        <v>169</v>
      </c>
      <c r="E118" s="67" t="s">
        <v>169</v>
      </c>
      <c r="F118" s="47"/>
      <c r="G118" s="47"/>
      <c r="H118" s="47"/>
      <c r="I118" s="47"/>
      <c r="J118" s="47"/>
      <c r="K118" s="47"/>
      <c r="L118" s="47"/>
    </row>
    <row r="119" spans="2:12" x14ac:dyDescent="0.3">
      <c r="B119" s="75" t="s">
        <v>24</v>
      </c>
      <c r="C119" s="75" t="s">
        <v>81</v>
      </c>
      <c r="D119" s="66" t="s">
        <v>169</v>
      </c>
      <c r="E119" s="67" t="s">
        <v>169</v>
      </c>
      <c r="F119" s="47"/>
      <c r="G119" s="47"/>
      <c r="H119" s="47"/>
      <c r="I119" s="47"/>
      <c r="J119" s="47"/>
      <c r="K119" s="47"/>
      <c r="L119" s="47"/>
    </row>
    <row r="120" spans="2:12" x14ac:dyDescent="0.3">
      <c r="B120" s="75" t="s">
        <v>24</v>
      </c>
      <c r="C120" s="75">
        <v>27297</v>
      </c>
      <c r="D120" s="66" t="s">
        <v>169</v>
      </c>
      <c r="E120" s="67" t="s">
        <v>169</v>
      </c>
      <c r="F120" s="47"/>
      <c r="G120" s="47"/>
      <c r="H120" s="47"/>
      <c r="I120" s="47"/>
      <c r="J120" s="47"/>
      <c r="K120" s="47"/>
      <c r="L120" s="47"/>
    </row>
    <row r="121" spans="2:12" x14ac:dyDescent="0.3">
      <c r="B121" s="75" t="s">
        <v>24</v>
      </c>
      <c r="C121" s="75" t="s">
        <v>82</v>
      </c>
      <c r="D121" s="66" t="s">
        <v>169</v>
      </c>
      <c r="E121" s="67" t="s">
        <v>169</v>
      </c>
      <c r="F121" s="47"/>
      <c r="G121" s="47"/>
      <c r="H121" s="47"/>
      <c r="I121" s="47"/>
      <c r="J121" s="47"/>
      <c r="K121" s="47"/>
      <c r="L121" s="47"/>
    </row>
    <row r="122" spans="2:12" x14ac:dyDescent="0.3">
      <c r="B122" s="75" t="s">
        <v>24</v>
      </c>
      <c r="C122" s="75" t="s">
        <v>83</v>
      </c>
      <c r="D122" s="66" t="s">
        <v>169</v>
      </c>
      <c r="E122" s="67" t="s">
        <v>169</v>
      </c>
      <c r="F122" s="47"/>
      <c r="G122" s="47"/>
      <c r="H122" s="47"/>
      <c r="I122" s="47"/>
      <c r="J122" s="47"/>
      <c r="K122" s="47"/>
      <c r="L122" s="47"/>
    </row>
    <row r="123" spans="2:12" x14ac:dyDescent="0.3">
      <c r="B123" s="75" t="s">
        <v>24</v>
      </c>
      <c r="C123" s="75" t="s">
        <v>84</v>
      </c>
      <c r="D123" s="66" t="s">
        <v>169</v>
      </c>
      <c r="E123" s="67" t="s">
        <v>169</v>
      </c>
      <c r="F123" s="47"/>
      <c r="G123" s="47"/>
      <c r="H123" s="47"/>
      <c r="I123" s="47"/>
      <c r="J123" s="47"/>
      <c r="K123" s="47"/>
      <c r="L123" s="47"/>
    </row>
    <row r="124" spans="2:12" x14ac:dyDescent="0.3">
      <c r="B124" s="75" t="s">
        <v>24</v>
      </c>
      <c r="C124" s="75" t="s">
        <v>85</v>
      </c>
      <c r="D124" s="66" t="s">
        <v>169</v>
      </c>
      <c r="E124" s="67" t="s">
        <v>169</v>
      </c>
      <c r="F124" s="47"/>
      <c r="G124" s="47"/>
      <c r="H124" s="47"/>
      <c r="I124" s="47"/>
      <c r="J124" s="47"/>
      <c r="K124" s="47"/>
      <c r="L124" s="47"/>
    </row>
    <row r="125" spans="2:12" x14ac:dyDescent="0.3">
      <c r="B125" s="75" t="s">
        <v>24</v>
      </c>
      <c r="C125" s="75" t="s">
        <v>86</v>
      </c>
      <c r="D125" s="66" t="s">
        <v>169</v>
      </c>
      <c r="E125" s="67" t="s">
        <v>169</v>
      </c>
      <c r="F125" s="47"/>
      <c r="G125" s="47"/>
      <c r="H125" s="47"/>
      <c r="I125" s="47"/>
      <c r="J125" s="47"/>
      <c r="K125" s="47"/>
      <c r="L125" s="47"/>
    </row>
    <row r="126" spans="2:12" x14ac:dyDescent="0.3">
      <c r="B126" s="75" t="s">
        <v>24</v>
      </c>
      <c r="C126" s="75" t="s">
        <v>87</v>
      </c>
      <c r="D126" s="66" t="s">
        <v>169</v>
      </c>
      <c r="E126" s="67" t="s">
        <v>169</v>
      </c>
      <c r="F126" s="47"/>
      <c r="G126" s="47"/>
      <c r="H126" s="47"/>
      <c r="I126" s="47"/>
      <c r="J126" s="47"/>
      <c r="K126" s="47"/>
      <c r="L126" s="47"/>
    </row>
    <row r="127" spans="2:12" x14ac:dyDescent="0.3">
      <c r="B127" s="75" t="s">
        <v>24</v>
      </c>
      <c r="C127" s="75" t="s">
        <v>88</v>
      </c>
      <c r="D127" s="66" t="s">
        <v>169</v>
      </c>
      <c r="E127" s="67" t="s">
        <v>169</v>
      </c>
      <c r="F127" s="47"/>
      <c r="G127" s="47"/>
      <c r="H127" s="47"/>
      <c r="I127" s="47"/>
      <c r="J127" s="47"/>
      <c r="K127" s="47"/>
      <c r="L127" s="47"/>
    </row>
    <row r="128" spans="2:12" x14ac:dyDescent="0.3">
      <c r="B128" s="75" t="s">
        <v>24</v>
      </c>
      <c r="C128" s="75" t="s">
        <v>89</v>
      </c>
      <c r="D128" s="66" t="s">
        <v>169</v>
      </c>
      <c r="E128" s="67" t="s">
        <v>169</v>
      </c>
      <c r="F128" s="47"/>
      <c r="G128" s="47"/>
      <c r="H128" s="47"/>
      <c r="I128" s="47"/>
      <c r="J128" s="47"/>
      <c r="K128" s="47"/>
      <c r="L128" s="47"/>
    </row>
    <row r="129" spans="2:12" x14ac:dyDescent="0.3">
      <c r="B129" s="75" t="s">
        <v>24</v>
      </c>
      <c r="C129" s="75" t="s">
        <v>90</v>
      </c>
      <c r="D129" s="66" t="s">
        <v>169</v>
      </c>
      <c r="E129" s="67" t="s">
        <v>169</v>
      </c>
      <c r="F129" s="47"/>
      <c r="G129" s="47"/>
      <c r="H129" s="47"/>
      <c r="I129" s="47"/>
      <c r="J129" s="47"/>
      <c r="K129" s="47"/>
      <c r="L129" s="47"/>
    </row>
    <row r="130" spans="2:12" x14ac:dyDescent="0.3">
      <c r="B130" s="75" t="s">
        <v>24</v>
      </c>
      <c r="C130" s="75" t="s">
        <v>91</v>
      </c>
      <c r="D130" s="66" t="s">
        <v>169</v>
      </c>
      <c r="E130" s="67" t="s">
        <v>169</v>
      </c>
      <c r="F130" s="47"/>
      <c r="G130" s="47"/>
      <c r="H130" s="47"/>
      <c r="I130" s="47"/>
      <c r="J130" s="47"/>
      <c r="K130" s="47"/>
      <c r="L130" s="47"/>
    </row>
    <row r="131" spans="2:12" x14ac:dyDescent="0.3">
      <c r="B131" s="75" t="s">
        <v>24</v>
      </c>
      <c r="C131" s="75" t="s">
        <v>92</v>
      </c>
      <c r="D131" s="66" t="s">
        <v>169</v>
      </c>
      <c r="E131" s="67" t="s">
        <v>169</v>
      </c>
      <c r="F131" s="47"/>
      <c r="G131" s="47"/>
      <c r="H131" s="47"/>
      <c r="I131" s="47"/>
      <c r="J131" s="47"/>
      <c r="K131" s="47"/>
      <c r="L131" s="47"/>
    </row>
    <row r="132" spans="2:12" x14ac:dyDescent="0.3">
      <c r="B132" s="90"/>
      <c r="C132" s="90"/>
      <c r="D132" s="90"/>
      <c r="E132" s="91"/>
      <c r="F132" s="47"/>
      <c r="G132" s="47"/>
      <c r="H132" s="47"/>
      <c r="I132" s="47"/>
      <c r="J132" s="47"/>
      <c r="K132" s="47"/>
      <c r="L132" s="47"/>
    </row>
    <row r="133" spans="2:12" x14ac:dyDescent="0.3">
      <c r="B133" s="10" t="s">
        <v>204</v>
      </c>
      <c r="C133" s="90"/>
      <c r="D133" s="90"/>
      <c r="E133" s="91"/>
      <c r="F133" s="47"/>
      <c r="G133" s="47"/>
      <c r="H133" s="47"/>
      <c r="I133" s="47"/>
      <c r="J133" s="47"/>
      <c r="K133" s="47"/>
      <c r="L133" s="47"/>
    </row>
    <row r="134" spans="2:12" x14ac:dyDescent="0.3">
      <c r="B134" s="90"/>
      <c r="C134" s="90"/>
      <c r="D134" s="90"/>
      <c r="E134" s="91"/>
      <c r="F134" s="47"/>
      <c r="G134" s="47"/>
      <c r="H134" s="47"/>
      <c r="I134" s="47"/>
      <c r="J134" s="47"/>
      <c r="K134" s="47"/>
      <c r="L134" s="47"/>
    </row>
    <row r="135" spans="2:12" x14ac:dyDescent="0.3">
      <c r="B135" s="88" t="s">
        <v>207</v>
      </c>
      <c r="C135" s="90"/>
      <c r="D135" s="90"/>
      <c r="E135" s="91"/>
      <c r="F135" s="47"/>
      <c r="G135" s="47"/>
      <c r="H135" s="47"/>
      <c r="I135" s="47"/>
      <c r="J135" s="47"/>
      <c r="K135" s="47"/>
      <c r="L135" s="47"/>
    </row>
    <row r="136" spans="2:12" x14ac:dyDescent="0.3">
      <c r="B136" s="90"/>
      <c r="C136" s="90"/>
      <c r="D136" s="90"/>
      <c r="E136" s="91"/>
      <c r="F136" s="47"/>
      <c r="G136" s="47"/>
      <c r="H136" s="47"/>
      <c r="I136" s="47"/>
      <c r="J136" s="47"/>
      <c r="K136" s="47"/>
      <c r="L136" s="47"/>
    </row>
    <row r="137" spans="2:12" x14ac:dyDescent="0.3">
      <c r="B137" s="7" t="s">
        <v>162</v>
      </c>
      <c r="C137" s="7" t="s">
        <v>32</v>
      </c>
      <c r="D137" s="7" t="s">
        <v>201</v>
      </c>
      <c r="E137" s="7" t="s">
        <v>13</v>
      </c>
      <c r="F137" s="47"/>
      <c r="G137" s="47"/>
      <c r="H137" s="47"/>
      <c r="I137" s="47"/>
      <c r="J137" s="47"/>
      <c r="K137" s="47"/>
      <c r="L137" s="47"/>
    </row>
    <row r="138" spans="2:12" x14ac:dyDescent="0.3">
      <c r="B138" s="75" t="s">
        <v>25</v>
      </c>
      <c r="C138" s="75" t="s">
        <v>93</v>
      </c>
      <c r="D138" s="64">
        <v>400</v>
      </c>
      <c r="E138" s="63">
        <v>444</v>
      </c>
      <c r="F138" s="47"/>
      <c r="G138" s="47"/>
      <c r="H138" s="47"/>
      <c r="I138" s="47"/>
      <c r="J138" s="47"/>
      <c r="K138" s="47"/>
      <c r="L138" s="47"/>
    </row>
    <row r="139" spans="2:12" x14ac:dyDescent="0.3">
      <c r="B139" s="75" t="s">
        <v>25</v>
      </c>
      <c r="C139" s="75" t="s">
        <v>94</v>
      </c>
      <c r="D139" s="66">
        <v>371</v>
      </c>
      <c r="E139" s="65">
        <v>468</v>
      </c>
      <c r="F139" s="47"/>
      <c r="G139" s="47"/>
      <c r="H139" s="47"/>
      <c r="I139" s="47"/>
      <c r="J139" s="47"/>
      <c r="K139" s="47"/>
      <c r="L139" s="47"/>
    </row>
    <row r="140" spans="2:12" x14ac:dyDescent="0.3">
      <c r="B140" s="75" t="s">
        <v>25</v>
      </c>
      <c r="C140" s="75" t="s">
        <v>95</v>
      </c>
      <c r="D140" s="66">
        <v>244</v>
      </c>
      <c r="E140" s="65">
        <v>562</v>
      </c>
      <c r="F140" s="47"/>
      <c r="G140" s="47"/>
      <c r="H140" s="47"/>
      <c r="I140" s="47"/>
      <c r="J140" s="47"/>
      <c r="K140" s="47"/>
      <c r="L140" s="47"/>
    </row>
    <row r="141" spans="2:12" x14ac:dyDescent="0.3">
      <c r="B141" s="75" t="s">
        <v>25</v>
      </c>
      <c r="C141" s="75" t="s">
        <v>96</v>
      </c>
      <c r="D141" s="66">
        <v>444</v>
      </c>
      <c r="E141" s="65">
        <v>521.5</v>
      </c>
      <c r="F141" s="47"/>
      <c r="G141" s="47"/>
      <c r="H141" s="47"/>
      <c r="I141" s="47"/>
      <c r="J141" s="47"/>
      <c r="K141" s="47"/>
      <c r="L141" s="47"/>
    </row>
    <row r="142" spans="2:12" x14ac:dyDescent="0.3">
      <c r="B142" s="75" t="s">
        <v>25</v>
      </c>
      <c r="C142" s="75" t="s">
        <v>97</v>
      </c>
      <c r="D142" s="66">
        <v>587</v>
      </c>
      <c r="E142" s="65">
        <v>457.9</v>
      </c>
      <c r="F142" s="47"/>
      <c r="G142" s="47"/>
      <c r="H142" s="47"/>
      <c r="I142" s="47"/>
      <c r="J142" s="47"/>
      <c r="K142" s="47"/>
      <c r="L142" s="47"/>
    </row>
    <row r="143" spans="2:12" x14ac:dyDescent="0.3">
      <c r="B143" s="75" t="s">
        <v>25</v>
      </c>
      <c r="C143" s="75" t="s">
        <v>98</v>
      </c>
      <c r="D143" s="66" t="s">
        <v>169</v>
      </c>
      <c r="E143" s="65" t="s">
        <v>169</v>
      </c>
      <c r="F143" s="47"/>
      <c r="G143" s="47"/>
      <c r="H143" s="47"/>
      <c r="I143" s="47"/>
      <c r="J143" s="47"/>
      <c r="K143" s="47"/>
      <c r="L143" s="47"/>
    </row>
    <row r="144" spans="2:12" x14ac:dyDescent="0.3">
      <c r="B144" s="75" t="s">
        <v>25</v>
      </c>
      <c r="C144" s="75" t="s">
        <v>99</v>
      </c>
      <c r="D144" s="66" t="s">
        <v>169</v>
      </c>
      <c r="E144" s="65" t="s">
        <v>169</v>
      </c>
      <c r="F144" s="47"/>
      <c r="G144" s="47"/>
      <c r="H144" s="47"/>
      <c r="I144" s="47"/>
      <c r="J144" s="47"/>
      <c r="K144" s="47"/>
      <c r="L144" s="47"/>
    </row>
    <row r="145" spans="2:12" x14ac:dyDescent="0.3">
      <c r="B145" s="75" t="s">
        <v>25</v>
      </c>
      <c r="C145" s="75" t="s">
        <v>100</v>
      </c>
      <c r="D145" s="66">
        <v>8</v>
      </c>
      <c r="E145" s="65">
        <v>382.3</v>
      </c>
      <c r="F145" s="47"/>
      <c r="G145" s="47"/>
      <c r="H145" s="47"/>
      <c r="I145" s="47"/>
      <c r="J145" s="47"/>
      <c r="K145" s="47"/>
      <c r="L145" s="47"/>
    </row>
    <row r="146" spans="2:12" x14ac:dyDescent="0.3">
      <c r="B146" s="75" t="s">
        <v>25</v>
      </c>
      <c r="C146" s="75" t="s">
        <v>101</v>
      </c>
      <c r="D146" s="66" t="s">
        <v>169</v>
      </c>
      <c r="E146" s="67" t="s">
        <v>169</v>
      </c>
      <c r="F146" s="47"/>
      <c r="G146" s="47"/>
      <c r="H146" s="47"/>
      <c r="I146" s="47"/>
      <c r="J146" s="47"/>
      <c r="K146" s="47"/>
      <c r="L146" s="47"/>
    </row>
    <row r="147" spans="2:12" x14ac:dyDescent="0.3">
      <c r="B147" s="75" t="s">
        <v>25</v>
      </c>
      <c r="C147" s="75" t="s">
        <v>102</v>
      </c>
      <c r="D147" s="66" t="s">
        <v>169</v>
      </c>
      <c r="E147" s="67" t="s">
        <v>169</v>
      </c>
      <c r="F147" s="47"/>
      <c r="G147" s="47"/>
      <c r="H147" s="47"/>
      <c r="I147" s="47"/>
      <c r="J147" s="47"/>
      <c r="K147" s="47"/>
      <c r="L147" s="47"/>
    </row>
    <row r="148" spans="2:12" x14ac:dyDescent="0.3">
      <c r="B148" s="75" t="s">
        <v>25</v>
      </c>
      <c r="C148" s="75" t="s">
        <v>103</v>
      </c>
      <c r="D148" s="66" t="s">
        <v>169</v>
      </c>
      <c r="E148" s="67" t="s">
        <v>169</v>
      </c>
      <c r="F148" s="47"/>
      <c r="G148" s="47"/>
      <c r="H148" s="47"/>
      <c r="I148" s="47"/>
      <c r="J148" s="47"/>
      <c r="K148" s="47"/>
      <c r="L148" s="47"/>
    </row>
    <row r="149" spans="2:12" x14ac:dyDescent="0.3">
      <c r="B149" s="75" t="s">
        <v>25</v>
      </c>
      <c r="C149" s="75" t="s">
        <v>104</v>
      </c>
      <c r="D149" s="66" t="s">
        <v>169</v>
      </c>
      <c r="E149" s="67" t="s">
        <v>169</v>
      </c>
      <c r="F149" s="47"/>
      <c r="G149" s="47"/>
      <c r="H149" s="47"/>
      <c r="I149" s="47"/>
      <c r="J149" s="47"/>
      <c r="K149" s="47"/>
      <c r="L149" s="47"/>
    </row>
    <row r="150" spans="2:12" x14ac:dyDescent="0.3">
      <c r="B150" s="75" t="s">
        <v>25</v>
      </c>
      <c r="C150" s="75" t="s">
        <v>105</v>
      </c>
      <c r="D150" s="66" t="s">
        <v>169</v>
      </c>
      <c r="E150" s="67" t="s">
        <v>169</v>
      </c>
      <c r="F150" s="47"/>
      <c r="G150" s="47"/>
      <c r="H150" s="47"/>
      <c r="I150" s="47"/>
      <c r="J150" s="47"/>
      <c r="K150" s="47"/>
      <c r="L150" s="47"/>
    </row>
    <row r="151" spans="2:12" x14ac:dyDescent="0.3">
      <c r="B151" s="90"/>
      <c r="C151" s="90"/>
      <c r="D151" s="90"/>
      <c r="E151" s="91"/>
      <c r="F151" s="47"/>
      <c r="G151" s="47"/>
      <c r="H151" s="47"/>
      <c r="I151" s="47"/>
      <c r="J151" s="47"/>
      <c r="K151" s="47"/>
      <c r="L151" s="47"/>
    </row>
    <row r="152" spans="2:12" x14ac:dyDescent="0.3">
      <c r="B152" s="10" t="s">
        <v>204</v>
      </c>
      <c r="C152" s="90"/>
      <c r="D152" s="90"/>
      <c r="E152" s="91"/>
      <c r="F152" s="47"/>
      <c r="G152" s="47"/>
      <c r="H152" s="47"/>
      <c r="I152" s="47"/>
      <c r="J152" s="47"/>
      <c r="K152" s="47"/>
      <c r="L152" s="47"/>
    </row>
    <row r="153" spans="2:12" x14ac:dyDescent="0.3">
      <c r="B153" s="90"/>
      <c r="C153" s="90"/>
      <c r="D153" s="90"/>
      <c r="E153" s="91"/>
      <c r="F153" s="47"/>
      <c r="G153" s="47"/>
      <c r="H153" s="47"/>
      <c r="I153" s="47"/>
      <c r="J153" s="47"/>
      <c r="K153" s="47"/>
      <c r="L153" s="47"/>
    </row>
    <row r="154" spans="2:12" x14ac:dyDescent="0.3">
      <c r="B154" s="88" t="s">
        <v>208</v>
      </c>
      <c r="C154" s="90"/>
      <c r="D154" s="90"/>
      <c r="E154" s="91"/>
      <c r="F154" s="47"/>
      <c r="G154" s="47"/>
      <c r="H154" s="47"/>
      <c r="I154" s="47"/>
      <c r="J154" s="47"/>
      <c r="K154" s="47"/>
      <c r="L154" s="47"/>
    </row>
    <row r="155" spans="2:12" x14ac:dyDescent="0.3">
      <c r="B155" s="90"/>
      <c r="C155" s="90"/>
      <c r="D155" s="90"/>
      <c r="E155" s="91"/>
      <c r="F155" s="47"/>
      <c r="G155" s="47"/>
      <c r="H155" s="47"/>
      <c r="I155" s="47"/>
      <c r="J155" s="47"/>
      <c r="K155" s="47"/>
      <c r="L155" s="47"/>
    </row>
    <row r="156" spans="2:12" x14ac:dyDescent="0.3">
      <c r="B156" s="7" t="s">
        <v>162</v>
      </c>
      <c r="C156" s="7" t="s">
        <v>32</v>
      </c>
      <c r="D156" s="7" t="s">
        <v>201</v>
      </c>
      <c r="E156" s="7" t="s">
        <v>13</v>
      </c>
      <c r="F156" s="47"/>
      <c r="G156" s="47"/>
      <c r="H156" s="47"/>
      <c r="I156" s="47"/>
      <c r="J156" s="47"/>
      <c r="K156" s="47"/>
      <c r="L156" s="47"/>
    </row>
    <row r="157" spans="2:12" x14ac:dyDescent="0.3">
      <c r="B157" s="75" t="s">
        <v>26</v>
      </c>
      <c r="C157" s="75" t="s">
        <v>106</v>
      </c>
      <c r="D157" s="64">
        <v>212</v>
      </c>
      <c r="E157" s="63">
        <v>645.1</v>
      </c>
      <c r="F157" s="47"/>
      <c r="G157" s="47"/>
      <c r="H157" s="47"/>
      <c r="I157" s="47"/>
      <c r="J157" s="47"/>
      <c r="K157" s="47"/>
      <c r="L157" s="47"/>
    </row>
    <row r="158" spans="2:12" x14ac:dyDescent="0.3">
      <c r="B158" s="75" t="s">
        <v>26</v>
      </c>
      <c r="C158" s="75" t="s">
        <v>107</v>
      </c>
      <c r="D158" s="66">
        <v>269</v>
      </c>
      <c r="E158" s="65">
        <v>592.79999999999995</v>
      </c>
      <c r="F158" s="47"/>
      <c r="G158" s="47"/>
      <c r="H158" s="47"/>
      <c r="I158" s="47"/>
      <c r="J158" s="47"/>
      <c r="K158" s="47"/>
      <c r="L158" s="47"/>
    </row>
    <row r="159" spans="2:12" x14ac:dyDescent="0.3">
      <c r="B159" s="75" t="s">
        <v>26</v>
      </c>
      <c r="C159" s="75" t="s">
        <v>108</v>
      </c>
      <c r="D159" s="66">
        <v>207</v>
      </c>
      <c r="E159" s="65">
        <v>632.79999999999995</v>
      </c>
      <c r="F159" s="47"/>
      <c r="G159" s="47"/>
      <c r="H159" s="47"/>
      <c r="I159" s="47"/>
      <c r="J159" s="47"/>
      <c r="K159" s="47"/>
      <c r="L159" s="47"/>
    </row>
    <row r="160" spans="2:12" x14ac:dyDescent="0.3">
      <c r="B160" s="75" t="s">
        <v>26</v>
      </c>
      <c r="C160" s="75" t="s">
        <v>109</v>
      </c>
      <c r="D160" s="66">
        <v>216</v>
      </c>
      <c r="E160" s="65">
        <v>564.4</v>
      </c>
      <c r="F160" s="47"/>
      <c r="G160" s="47"/>
      <c r="H160" s="47"/>
      <c r="I160" s="47"/>
      <c r="J160" s="47"/>
      <c r="K160" s="47"/>
      <c r="L160" s="47"/>
    </row>
    <row r="161" spans="2:12" x14ac:dyDescent="0.3">
      <c r="B161" s="75" t="s">
        <v>26</v>
      </c>
      <c r="C161" s="75" t="s">
        <v>110</v>
      </c>
      <c r="D161" s="66">
        <v>66</v>
      </c>
      <c r="E161" s="65">
        <v>530.20000000000005</v>
      </c>
      <c r="F161" s="47"/>
      <c r="G161" s="47"/>
      <c r="H161" s="47"/>
      <c r="I161" s="47"/>
      <c r="J161" s="47"/>
      <c r="K161" s="47"/>
      <c r="L161" s="47"/>
    </row>
    <row r="162" spans="2:12" x14ac:dyDescent="0.3">
      <c r="B162" s="75" t="s">
        <v>26</v>
      </c>
      <c r="C162" s="75" t="s">
        <v>111</v>
      </c>
      <c r="D162" s="66" t="s">
        <v>169</v>
      </c>
      <c r="E162" s="65" t="s">
        <v>169</v>
      </c>
      <c r="F162" s="47"/>
      <c r="G162" s="47"/>
      <c r="H162" s="47"/>
      <c r="I162" s="47"/>
      <c r="J162" s="47"/>
      <c r="K162" s="47"/>
      <c r="L162" s="47"/>
    </row>
    <row r="163" spans="2:12" x14ac:dyDescent="0.3">
      <c r="B163" s="75" t="s">
        <v>26</v>
      </c>
      <c r="C163" s="75" t="s">
        <v>112</v>
      </c>
      <c r="D163" s="66" t="s">
        <v>169</v>
      </c>
      <c r="E163" s="65" t="s">
        <v>169</v>
      </c>
      <c r="F163" s="47"/>
      <c r="G163" s="47"/>
      <c r="H163" s="47"/>
      <c r="I163" s="47"/>
      <c r="J163" s="47"/>
      <c r="K163" s="47"/>
      <c r="L163" s="47"/>
    </row>
    <row r="164" spans="2:12" x14ac:dyDescent="0.3">
      <c r="B164" s="75" t="s">
        <v>26</v>
      </c>
      <c r="C164" s="75" t="s">
        <v>113</v>
      </c>
      <c r="D164" s="66" t="s">
        <v>169</v>
      </c>
      <c r="E164" s="65" t="s">
        <v>169</v>
      </c>
      <c r="F164" s="47"/>
      <c r="G164" s="47"/>
      <c r="H164" s="47"/>
      <c r="I164" s="47"/>
      <c r="J164" s="47"/>
      <c r="K164" s="47"/>
      <c r="L164" s="47"/>
    </row>
    <row r="165" spans="2:12" x14ac:dyDescent="0.3">
      <c r="B165" s="75" t="s">
        <v>26</v>
      </c>
      <c r="C165" s="75" t="s">
        <v>114</v>
      </c>
      <c r="D165" s="66" t="s">
        <v>169</v>
      </c>
      <c r="E165" s="65" t="s">
        <v>169</v>
      </c>
      <c r="F165" s="47"/>
      <c r="G165" s="47"/>
      <c r="H165" s="47"/>
      <c r="I165" s="47"/>
      <c r="J165" s="47"/>
      <c r="K165" s="47"/>
      <c r="L165" s="47"/>
    </row>
    <row r="166" spans="2:12" x14ac:dyDescent="0.3">
      <c r="B166" s="75" t="s">
        <v>26</v>
      </c>
      <c r="C166" s="75" t="s">
        <v>115</v>
      </c>
      <c r="D166" s="66" t="s">
        <v>169</v>
      </c>
      <c r="E166" s="65" t="s">
        <v>169</v>
      </c>
      <c r="F166" s="47"/>
      <c r="G166" s="47"/>
      <c r="H166" s="47"/>
      <c r="I166" s="47"/>
      <c r="J166" s="47"/>
      <c r="K166" s="47"/>
      <c r="L166" s="47"/>
    </row>
    <row r="167" spans="2:12" x14ac:dyDescent="0.3">
      <c r="B167" s="75" t="s">
        <v>26</v>
      </c>
      <c r="C167" s="75" t="s">
        <v>116</v>
      </c>
      <c r="D167" s="66">
        <v>9</v>
      </c>
      <c r="E167" s="65">
        <v>317.7</v>
      </c>
      <c r="F167" s="47"/>
      <c r="G167" s="47"/>
      <c r="H167" s="47"/>
      <c r="I167" s="47"/>
      <c r="J167" s="47"/>
      <c r="K167" s="47"/>
      <c r="L167" s="47"/>
    </row>
    <row r="168" spans="2:12" x14ac:dyDescent="0.3">
      <c r="B168" s="75" t="s">
        <v>26</v>
      </c>
      <c r="C168" s="75" t="s">
        <v>117</v>
      </c>
      <c r="D168" s="66" t="s">
        <v>169</v>
      </c>
      <c r="E168" s="65" t="s">
        <v>169</v>
      </c>
      <c r="F168" s="47"/>
      <c r="G168" s="47"/>
      <c r="H168" s="47"/>
      <c r="I168" s="47"/>
      <c r="J168" s="47"/>
      <c r="K168" s="47"/>
      <c r="L168" s="47"/>
    </row>
    <row r="169" spans="2:12" x14ac:dyDescent="0.3">
      <c r="B169" s="75" t="s">
        <v>26</v>
      </c>
      <c r="C169" s="75" t="s">
        <v>118</v>
      </c>
      <c r="D169" s="66">
        <v>12</v>
      </c>
      <c r="E169" s="65">
        <v>587.5</v>
      </c>
      <c r="F169" s="47"/>
      <c r="G169" s="47"/>
      <c r="H169" s="47"/>
      <c r="I169" s="47"/>
      <c r="J169" s="47"/>
      <c r="K169" s="47"/>
      <c r="L169" s="47"/>
    </row>
    <row r="170" spans="2:12" x14ac:dyDescent="0.3">
      <c r="B170" s="75" t="s">
        <v>26</v>
      </c>
      <c r="C170" s="75" t="s">
        <v>119</v>
      </c>
      <c r="D170" s="66" t="s">
        <v>169</v>
      </c>
      <c r="E170" s="65" t="s">
        <v>169</v>
      </c>
      <c r="F170" s="47"/>
      <c r="G170" s="47"/>
      <c r="H170" s="47"/>
      <c r="I170" s="47"/>
      <c r="J170" s="47"/>
      <c r="K170" s="47"/>
      <c r="L170" s="47"/>
    </row>
    <row r="171" spans="2:12" x14ac:dyDescent="0.3">
      <c r="B171" s="75" t="s">
        <v>26</v>
      </c>
      <c r="C171" s="75" t="s">
        <v>120</v>
      </c>
      <c r="D171" s="66">
        <v>6</v>
      </c>
      <c r="E171" s="65">
        <v>629.20000000000005</v>
      </c>
      <c r="F171" s="47"/>
      <c r="G171" s="47"/>
      <c r="H171" s="47"/>
      <c r="I171" s="47"/>
      <c r="J171" s="47"/>
      <c r="K171" s="47"/>
      <c r="L171" s="47"/>
    </row>
    <row r="172" spans="2:12" x14ac:dyDescent="0.3">
      <c r="B172" s="75" t="s">
        <v>26</v>
      </c>
      <c r="C172" s="75" t="s">
        <v>121</v>
      </c>
      <c r="D172" s="66">
        <v>6</v>
      </c>
      <c r="E172" s="65">
        <v>468.3</v>
      </c>
      <c r="F172" s="47"/>
      <c r="G172" s="47"/>
      <c r="H172" s="47"/>
      <c r="I172" s="47"/>
      <c r="J172" s="47"/>
      <c r="K172" s="47"/>
      <c r="L172" s="47"/>
    </row>
    <row r="173" spans="2:12" x14ac:dyDescent="0.3">
      <c r="B173" s="75" t="s">
        <v>26</v>
      </c>
      <c r="C173" s="75" t="s">
        <v>122</v>
      </c>
      <c r="D173" s="66" t="s">
        <v>169</v>
      </c>
      <c r="E173" s="65" t="s">
        <v>169</v>
      </c>
      <c r="F173" s="47"/>
      <c r="G173" s="47"/>
      <c r="H173" s="47"/>
      <c r="I173" s="47"/>
      <c r="J173" s="47"/>
      <c r="K173" s="47"/>
      <c r="L173" s="47"/>
    </row>
    <row r="174" spans="2:12" x14ac:dyDescent="0.3">
      <c r="B174" s="75" t="s">
        <v>26</v>
      </c>
      <c r="C174" s="75" t="s">
        <v>123</v>
      </c>
      <c r="D174" s="66">
        <v>61</v>
      </c>
      <c r="E174" s="65">
        <v>444.3</v>
      </c>
      <c r="F174" s="47"/>
      <c r="G174" s="47"/>
      <c r="H174" s="47"/>
      <c r="I174" s="47"/>
      <c r="J174" s="47"/>
      <c r="K174" s="47"/>
      <c r="L174" s="47"/>
    </row>
    <row r="175" spans="2:12" x14ac:dyDescent="0.3">
      <c r="B175" s="75" t="s">
        <v>26</v>
      </c>
      <c r="C175" s="75" t="s">
        <v>124</v>
      </c>
      <c r="D175" s="66">
        <v>10</v>
      </c>
      <c r="E175" s="65">
        <v>600.70000000000005</v>
      </c>
      <c r="F175" s="47"/>
      <c r="G175" s="47"/>
      <c r="H175" s="47"/>
      <c r="I175" s="47"/>
      <c r="J175" s="47"/>
      <c r="K175" s="47"/>
      <c r="L175" s="47"/>
    </row>
    <row r="176" spans="2:12" x14ac:dyDescent="0.3">
      <c r="B176" s="75" t="s">
        <v>26</v>
      </c>
      <c r="C176" s="75" t="s">
        <v>125</v>
      </c>
      <c r="D176" s="66" t="s">
        <v>169</v>
      </c>
      <c r="E176" s="65" t="s">
        <v>169</v>
      </c>
      <c r="F176" s="47"/>
      <c r="G176" s="47"/>
      <c r="H176" s="47"/>
      <c r="I176" s="47"/>
      <c r="J176" s="47"/>
      <c r="K176" s="47"/>
      <c r="L176" s="47"/>
    </row>
    <row r="177" spans="2:12" x14ac:dyDescent="0.3">
      <c r="B177" s="75" t="s">
        <v>26</v>
      </c>
      <c r="C177" s="75" t="s">
        <v>126</v>
      </c>
      <c r="D177" s="66">
        <v>11</v>
      </c>
      <c r="E177" s="65">
        <v>444.8</v>
      </c>
      <c r="F177" s="47"/>
      <c r="G177" s="47"/>
      <c r="H177" s="47"/>
      <c r="I177" s="47"/>
      <c r="J177" s="47"/>
      <c r="K177" s="47"/>
      <c r="L177" s="47"/>
    </row>
    <row r="178" spans="2:12" x14ac:dyDescent="0.3">
      <c r="B178" s="90"/>
      <c r="C178" s="90"/>
      <c r="D178" s="90"/>
      <c r="E178" s="91"/>
      <c r="F178" s="47"/>
      <c r="G178" s="47"/>
      <c r="H178" s="47"/>
      <c r="I178" s="47"/>
      <c r="J178" s="47"/>
      <c r="K178" s="47"/>
      <c r="L178" s="47"/>
    </row>
    <row r="179" spans="2:12" x14ac:dyDescent="0.3">
      <c r="B179" s="10" t="s">
        <v>204</v>
      </c>
      <c r="C179" s="90"/>
      <c r="D179" s="90"/>
      <c r="E179" s="91"/>
      <c r="F179" s="47"/>
      <c r="G179" s="47"/>
      <c r="H179" s="47"/>
      <c r="I179" s="47"/>
      <c r="J179" s="47"/>
      <c r="K179" s="47"/>
      <c r="L179" s="47"/>
    </row>
    <row r="180" spans="2:12" x14ac:dyDescent="0.3">
      <c r="B180" s="90"/>
      <c r="C180" s="90"/>
      <c r="D180" s="90"/>
      <c r="E180" s="91"/>
      <c r="F180" s="47"/>
      <c r="G180" s="47"/>
      <c r="H180" s="47"/>
      <c r="I180" s="47"/>
      <c r="J180" s="47"/>
      <c r="K180" s="47"/>
      <c r="L180" s="47"/>
    </row>
    <row r="181" spans="2:12" x14ac:dyDescent="0.3">
      <c r="B181" s="88" t="s">
        <v>209</v>
      </c>
      <c r="C181" s="90"/>
      <c r="D181" s="90"/>
      <c r="E181" s="91"/>
      <c r="F181" s="47"/>
      <c r="G181" s="47"/>
      <c r="H181" s="47"/>
      <c r="I181" s="47"/>
      <c r="J181" s="47"/>
      <c r="K181" s="47"/>
      <c r="L181" s="47"/>
    </row>
    <row r="182" spans="2:12" x14ac:dyDescent="0.3">
      <c r="B182" s="90"/>
      <c r="C182" s="90"/>
      <c r="D182" s="90"/>
      <c r="E182" s="91"/>
      <c r="F182" s="47"/>
      <c r="G182" s="47"/>
      <c r="H182" s="47"/>
      <c r="I182" s="47"/>
      <c r="J182" s="47"/>
      <c r="K182" s="47"/>
      <c r="L182" s="47"/>
    </row>
    <row r="183" spans="2:12" x14ac:dyDescent="0.3">
      <c r="B183" s="7" t="s">
        <v>162</v>
      </c>
      <c r="C183" s="7" t="s">
        <v>32</v>
      </c>
      <c r="D183" s="7" t="s">
        <v>201</v>
      </c>
      <c r="E183" s="7" t="s">
        <v>13</v>
      </c>
      <c r="F183" s="47"/>
      <c r="G183" s="47"/>
      <c r="H183" s="47"/>
      <c r="I183" s="47"/>
      <c r="J183" s="47"/>
      <c r="K183" s="47"/>
      <c r="L183" s="47"/>
    </row>
    <row r="184" spans="2:12" x14ac:dyDescent="0.3">
      <c r="B184" s="75" t="s">
        <v>27</v>
      </c>
      <c r="C184" s="75" t="s">
        <v>37</v>
      </c>
      <c r="D184" s="72" t="s">
        <v>169</v>
      </c>
      <c r="E184" s="63" t="s">
        <v>169</v>
      </c>
      <c r="F184" s="47"/>
      <c r="G184" s="47"/>
      <c r="H184" s="47"/>
      <c r="I184" s="47"/>
      <c r="J184" s="47"/>
      <c r="K184" s="47"/>
      <c r="L184" s="47"/>
    </row>
    <row r="185" spans="2:12" x14ac:dyDescent="0.3">
      <c r="B185" s="75" t="s">
        <v>27</v>
      </c>
      <c r="C185" s="75" t="s">
        <v>38</v>
      </c>
      <c r="D185" s="73">
        <v>597</v>
      </c>
      <c r="E185" s="65">
        <v>623.9</v>
      </c>
      <c r="F185" s="47"/>
      <c r="G185" s="47"/>
      <c r="H185" s="47"/>
      <c r="I185" s="47"/>
      <c r="J185" s="47"/>
      <c r="K185" s="47"/>
      <c r="L185" s="47"/>
    </row>
    <row r="186" spans="2:12" x14ac:dyDescent="0.3">
      <c r="B186" s="75" t="s">
        <v>27</v>
      </c>
      <c r="C186" s="75" t="s">
        <v>39</v>
      </c>
      <c r="D186" s="73">
        <v>482</v>
      </c>
      <c r="E186" s="65">
        <v>567.9</v>
      </c>
      <c r="F186" s="47"/>
      <c r="G186" s="47"/>
      <c r="H186" s="47"/>
      <c r="I186" s="47"/>
      <c r="J186" s="47"/>
      <c r="K186" s="47"/>
      <c r="L186" s="47"/>
    </row>
    <row r="187" spans="2:12" x14ac:dyDescent="0.3">
      <c r="B187" s="75" t="s">
        <v>27</v>
      </c>
      <c r="C187" s="75" t="s">
        <v>40</v>
      </c>
      <c r="D187" s="73">
        <v>407</v>
      </c>
      <c r="E187" s="65">
        <v>504.8</v>
      </c>
      <c r="F187" s="47"/>
      <c r="G187" s="47"/>
      <c r="H187" s="47"/>
      <c r="I187" s="47"/>
      <c r="J187" s="47"/>
      <c r="K187" s="47"/>
      <c r="L187" s="47"/>
    </row>
    <row r="188" spans="2:12" x14ac:dyDescent="0.3">
      <c r="B188" s="75" t="s">
        <v>27</v>
      </c>
      <c r="C188" s="75" t="s">
        <v>41</v>
      </c>
      <c r="D188" s="73">
        <v>279</v>
      </c>
      <c r="E188" s="65">
        <v>524.29999999999995</v>
      </c>
      <c r="F188" s="47"/>
      <c r="G188" s="47"/>
      <c r="H188" s="47"/>
      <c r="I188" s="47"/>
      <c r="J188" s="47"/>
      <c r="K188" s="47"/>
      <c r="L188" s="47"/>
    </row>
    <row r="189" spans="2:12" x14ac:dyDescent="0.3">
      <c r="B189" s="75" t="s">
        <v>27</v>
      </c>
      <c r="C189" s="75" t="s">
        <v>42</v>
      </c>
      <c r="D189" s="73">
        <v>403</v>
      </c>
      <c r="E189" s="65">
        <v>530.29999999999995</v>
      </c>
      <c r="F189" s="47"/>
      <c r="G189" s="47"/>
      <c r="H189" s="47"/>
      <c r="I189" s="47"/>
      <c r="J189" s="47"/>
      <c r="K189" s="47"/>
      <c r="L189" s="47"/>
    </row>
    <row r="190" spans="2:12" x14ac:dyDescent="0.3">
      <c r="B190" s="75" t="s">
        <v>27</v>
      </c>
      <c r="C190" s="75" t="s">
        <v>43</v>
      </c>
      <c r="D190" s="73">
        <v>553</v>
      </c>
      <c r="E190" s="65">
        <v>620.20000000000005</v>
      </c>
      <c r="F190" s="47"/>
      <c r="G190" s="47"/>
      <c r="H190" s="47"/>
      <c r="I190" s="47"/>
      <c r="J190" s="47"/>
      <c r="K190" s="47"/>
      <c r="L190" s="47"/>
    </row>
    <row r="191" spans="2:12" x14ac:dyDescent="0.3">
      <c r="B191" s="75" t="s">
        <v>27</v>
      </c>
      <c r="C191" s="75" t="s">
        <v>44</v>
      </c>
      <c r="D191" s="73">
        <v>184</v>
      </c>
      <c r="E191" s="65">
        <v>569.5</v>
      </c>
      <c r="F191" s="47"/>
      <c r="G191" s="47"/>
      <c r="H191" s="47"/>
      <c r="I191" s="47"/>
      <c r="J191" s="47"/>
      <c r="K191" s="47"/>
      <c r="L191" s="47"/>
    </row>
    <row r="192" spans="2:12" x14ac:dyDescent="0.3">
      <c r="B192" s="75" t="s">
        <v>27</v>
      </c>
      <c r="C192" s="75" t="s">
        <v>45</v>
      </c>
      <c r="D192" s="73">
        <v>8</v>
      </c>
      <c r="E192" s="65">
        <v>462.5</v>
      </c>
      <c r="F192" s="47"/>
      <c r="G192" s="47"/>
      <c r="H192" s="47"/>
      <c r="I192" s="47"/>
      <c r="J192" s="47"/>
      <c r="K192" s="47"/>
      <c r="L192" s="47"/>
    </row>
    <row r="193" spans="2:12" x14ac:dyDescent="0.3">
      <c r="B193" s="75" t="s">
        <v>27</v>
      </c>
      <c r="C193" s="75" t="s">
        <v>46</v>
      </c>
      <c r="D193" s="73" t="s">
        <v>169</v>
      </c>
      <c r="E193" s="65" t="s">
        <v>169</v>
      </c>
      <c r="F193" s="47"/>
      <c r="G193" s="47"/>
      <c r="H193" s="47"/>
      <c r="I193" s="47"/>
      <c r="J193" s="47"/>
      <c r="K193" s="47"/>
      <c r="L193" s="47"/>
    </row>
    <row r="194" spans="2:12" x14ac:dyDescent="0.3">
      <c r="B194" s="75" t="s">
        <v>27</v>
      </c>
      <c r="C194" s="75" t="s">
        <v>47</v>
      </c>
      <c r="D194" s="73">
        <v>12</v>
      </c>
      <c r="E194" s="65">
        <v>389.6</v>
      </c>
      <c r="F194" s="47"/>
      <c r="G194" s="47"/>
      <c r="H194" s="47"/>
      <c r="I194" s="47"/>
      <c r="J194" s="47"/>
      <c r="K194" s="47"/>
      <c r="L194" s="47"/>
    </row>
    <row r="195" spans="2:12" x14ac:dyDescent="0.3">
      <c r="B195" s="75" t="s">
        <v>27</v>
      </c>
      <c r="C195" s="75" t="s">
        <v>48</v>
      </c>
      <c r="D195" s="73">
        <v>8</v>
      </c>
      <c r="E195" s="65">
        <v>584.9</v>
      </c>
      <c r="F195" s="47"/>
      <c r="G195" s="47"/>
      <c r="H195" s="47"/>
      <c r="I195" s="47"/>
      <c r="J195" s="47"/>
      <c r="K195" s="47"/>
      <c r="L195" s="47"/>
    </row>
    <row r="196" spans="2:12" x14ac:dyDescent="0.3">
      <c r="B196" s="75" t="s">
        <v>27</v>
      </c>
      <c r="C196" s="75" t="s">
        <v>49</v>
      </c>
      <c r="D196" s="73">
        <v>11</v>
      </c>
      <c r="E196" s="65">
        <v>529.1</v>
      </c>
      <c r="F196" s="47"/>
      <c r="G196" s="47"/>
      <c r="H196" s="47"/>
      <c r="I196" s="47"/>
      <c r="J196" s="47"/>
      <c r="K196" s="47"/>
      <c r="L196" s="47"/>
    </row>
    <row r="197" spans="2:12" x14ac:dyDescent="0.3">
      <c r="B197" s="75" t="s">
        <v>27</v>
      </c>
      <c r="C197" s="75" t="s">
        <v>50</v>
      </c>
      <c r="D197" s="73">
        <v>12</v>
      </c>
      <c r="E197" s="65">
        <v>702.1</v>
      </c>
      <c r="F197" s="47"/>
      <c r="G197" s="47"/>
      <c r="H197" s="47"/>
      <c r="I197" s="47"/>
      <c r="J197" s="47"/>
      <c r="K197" s="47"/>
      <c r="L197" s="47"/>
    </row>
    <row r="198" spans="2:12" x14ac:dyDescent="0.3">
      <c r="B198" s="75" t="s">
        <v>27</v>
      </c>
      <c r="C198" s="75" t="s">
        <v>51</v>
      </c>
      <c r="D198" s="73" t="s">
        <v>169</v>
      </c>
      <c r="E198" s="65" t="s">
        <v>169</v>
      </c>
      <c r="F198" s="47"/>
      <c r="G198" s="47"/>
      <c r="H198" s="47"/>
      <c r="I198" s="47"/>
      <c r="J198" s="47"/>
      <c r="K198" s="47"/>
      <c r="L198" s="47"/>
    </row>
    <row r="199" spans="2:12" x14ac:dyDescent="0.3">
      <c r="B199" s="75" t="s">
        <v>27</v>
      </c>
      <c r="C199" s="75" t="s">
        <v>52</v>
      </c>
      <c r="D199" s="73">
        <v>8</v>
      </c>
      <c r="E199" s="65">
        <v>744.4</v>
      </c>
      <c r="F199" s="47"/>
      <c r="G199" s="47"/>
      <c r="H199" s="47"/>
      <c r="I199" s="47"/>
      <c r="J199" s="47"/>
      <c r="K199" s="47"/>
      <c r="L199" s="47"/>
    </row>
    <row r="200" spans="2:12" x14ac:dyDescent="0.3">
      <c r="B200" s="75" t="s">
        <v>27</v>
      </c>
      <c r="C200" s="75" t="s">
        <v>53</v>
      </c>
      <c r="D200" s="74">
        <v>7</v>
      </c>
      <c r="E200" s="92">
        <v>535.70000000000005</v>
      </c>
      <c r="F200" s="47"/>
      <c r="G200" s="47"/>
      <c r="H200" s="47"/>
      <c r="I200" s="47"/>
      <c r="J200" s="47"/>
      <c r="K200" s="47"/>
      <c r="L200" s="47"/>
    </row>
    <row r="201" spans="2:12" x14ac:dyDescent="0.3">
      <c r="B201" s="90"/>
      <c r="C201" s="90"/>
      <c r="D201" s="90"/>
      <c r="E201" s="91"/>
      <c r="F201" s="47"/>
      <c r="G201" s="47"/>
      <c r="H201" s="47"/>
      <c r="I201" s="47"/>
      <c r="J201" s="47"/>
      <c r="K201" s="47"/>
      <c r="L201" s="47"/>
    </row>
    <row r="202" spans="2:12" x14ac:dyDescent="0.3">
      <c r="B202" s="10" t="s">
        <v>204</v>
      </c>
      <c r="C202" s="90"/>
      <c r="D202" s="90"/>
      <c r="E202" s="91"/>
      <c r="F202" s="47"/>
      <c r="G202" s="47"/>
      <c r="H202" s="47"/>
      <c r="I202" s="47"/>
      <c r="J202" s="47"/>
      <c r="K202" s="47"/>
      <c r="L202" s="47"/>
    </row>
    <row r="203" spans="2:12" x14ac:dyDescent="0.3">
      <c r="B203" s="90"/>
      <c r="C203" s="90"/>
      <c r="D203" s="90"/>
      <c r="E203" s="91"/>
      <c r="F203" s="47"/>
      <c r="G203" s="47"/>
      <c r="H203" s="47"/>
      <c r="I203" s="47"/>
      <c r="J203" s="47"/>
      <c r="K203" s="47"/>
      <c r="L203" s="47"/>
    </row>
    <row r="204" spans="2:12" x14ac:dyDescent="0.3">
      <c r="B204" s="88" t="s">
        <v>210</v>
      </c>
      <c r="C204" s="90"/>
      <c r="D204" s="90"/>
      <c r="E204" s="91"/>
      <c r="F204" s="47"/>
      <c r="G204" s="47"/>
      <c r="H204" s="47"/>
      <c r="I204" s="47"/>
      <c r="J204" s="47"/>
      <c r="K204" s="47"/>
      <c r="L204" s="47"/>
    </row>
    <row r="205" spans="2:12" x14ac:dyDescent="0.3">
      <c r="B205" s="90"/>
      <c r="C205" s="90"/>
      <c r="D205" s="90"/>
      <c r="E205" s="91"/>
      <c r="F205" s="47"/>
      <c r="G205" s="47"/>
      <c r="H205" s="47"/>
      <c r="I205" s="47"/>
      <c r="J205" s="47"/>
      <c r="K205" s="47"/>
      <c r="L205" s="47"/>
    </row>
    <row r="206" spans="2:12" x14ac:dyDescent="0.3">
      <c r="B206" s="7" t="s">
        <v>162</v>
      </c>
      <c r="C206" s="7" t="s">
        <v>32</v>
      </c>
      <c r="D206" s="7" t="s">
        <v>201</v>
      </c>
      <c r="E206" s="7" t="s">
        <v>13</v>
      </c>
      <c r="F206" s="47"/>
      <c r="G206" s="47"/>
      <c r="H206" s="47"/>
      <c r="I206" s="47"/>
      <c r="J206" s="47"/>
      <c r="K206" s="47"/>
      <c r="L206" s="47"/>
    </row>
    <row r="207" spans="2:12" x14ac:dyDescent="0.3">
      <c r="B207" s="75" t="s">
        <v>28</v>
      </c>
      <c r="C207" s="75" t="s">
        <v>127</v>
      </c>
      <c r="D207" s="72">
        <v>529</v>
      </c>
      <c r="E207" s="63">
        <v>732.3</v>
      </c>
      <c r="F207" s="47"/>
      <c r="G207" s="47"/>
      <c r="H207" s="47"/>
      <c r="I207" s="47"/>
      <c r="J207" s="47"/>
      <c r="K207" s="47"/>
      <c r="L207" s="47"/>
    </row>
    <row r="208" spans="2:12" x14ac:dyDescent="0.3">
      <c r="B208" s="75" t="s">
        <v>28</v>
      </c>
      <c r="C208" s="75" t="s">
        <v>128</v>
      </c>
      <c r="D208" s="73">
        <v>561</v>
      </c>
      <c r="E208" s="65">
        <v>605</v>
      </c>
      <c r="F208" s="47"/>
      <c r="G208" s="47"/>
      <c r="H208" s="47"/>
      <c r="I208" s="47"/>
      <c r="J208" s="47"/>
      <c r="K208" s="47"/>
      <c r="L208" s="47"/>
    </row>
    <row r="209" spans="2:12" x14ac:dyDescent="0.3">
      <c r="B209" s="75" t="s">
        <v>28</v>
      </c>
      <c r="C209" s="75" t="s">
        <v>129</v>
      </c>
      <c r="D209" s="73">
        <v>437</v>
      </c>
      <c r="E209" s="65">
        <v>660.4</v>
      </c>
      <c r="F209" s="47"/>
      <c r="G209" s="47"/>
      <c r="H209" s="47"/>
      <c r="I209" s="47"/>
      <c r="J209" s="47"/>
      <c r="K209" s="47"/>
      <c r="L209" s="47"/>
    </row>
    <row r="210" spans="2:12" x14ac:dyDescent="0.3">
      <c r="B210" s="75" t="s">
        <v>28</v>
      </c>
      <c r="C210" s="75" t="s">
        <v>130</v>
      </c>
      <c r="D210" s="73">
        <v>558</v>
      </c>
      <c r="E210" s="65">
        <v>617.29999999999995</v>
      </c>
      <c r="F210" s="47"/>
      <c r="G210" s="47"/>
      <c r="H210" s="47"/>
      <c r="I210" s="47"/>
      <c r="J210" s="47"/>
      <c r="K210" s="47"/>
      <c r="L210" s="47"/>
    </row>
    <row r="211" spans="2:12" x14ac:dyDescent="0.3">
      <c r="B211" s="75" t="s">
        <v>28</v>
      </c>
      <c r="C211" s="75" t="s">
        <v>131</v>
      </c>
      <c r="D211" s="73">
        <v>480</v>
      </c>
      <c r="E211" s="65">
        <v>556.5</v>
      </c>
      <c r="F211" s="47"/>
      <c r="G211" s="47"/>
      <c r="H211" s="47"/>
      <c r="I211" s="47"/>
      <c r="J211" s="47"/>
      <c r="K211" s="47"/>
      <c r="L211" s="47"/>
    </row>
    <row r="212" spans="2:12" x14ac:dyDescent="0.3">
      <c r="B212" s="75" t="s">
        <v>28</v>
      </c>
      <c r="C212" s="75" t="s">
        <v>132</v>
      </c>
      <c r="D212" s="73">
        <v>412</v>
      </c>
      <c r="E212" s="65">
        <v>576.29999999999995</v>
      </c>
      <c r="F212" s="47"/>
      <c r="G212" s="47"/>
      <c r="H212" s="47"/>
      <c r="I212" s="47"/>
      <c r="J212" s="47"/>
      <c r="K212" s="47"/>
      <c r="L212" s="47"/>
    </row>
    <row r="213" spans="2:12" x14ac:dyDescent="0.3">
      <c r="B213" s="75" t="s">
        <v>28</v>
      </c>
      <c r="C213" s="75" t="s">
        <v>133</v>
      </c>
      <c r="D213" s="73">
        <v>311</v>
      </c>
      <c r="E213" s="65">
        <v>516</v>
      </c>
      <c r="F213" s="47"/>
      <c r="G213" s="47"/>
      <c r="H213" s="47"/>
      <c r="I213" s="47"/>
      <c r="J213" s="47"/>
      <c r="K213" s="47"/>
      <c r="L213" s="47"/>
    </row>
    <row r="214" spans="2:12" x14ac:dyDescent="0.3">
      <c r="B214" s="75" t="s">
        <v>28</v>
      </c>
      <c r="C214" s="75" t="s">
        <v>134</v>
      </c>
      <c r="D214" s="73">
        <v>264</v>
      </c>
      <c r="E214" s="65">
        <v>645.20000000000005</v>
      </c>
      <c r="F214" s="47"/>
      <c r="G214" s="47"/>
      <c r="H214" s="47"/>
      <c r="I214" s="47"/>
      <c r="J214" s="47"/>
      <c r="K214" s="47"/>
      <c r="L214" s="47"/>
    </row>
    <row r="215" spans="2:12" x14ac:dyDescent="0.3">
      <c r="B215" s="75" t="s">
        <v>28</v>
      </c>
      <c r="C215" s="75" t="s">
        <v>135</v>
      </c>
      <c r="D215" s="73">
        <v>240</v>
      </c>
      <c r="E215" s="65">
        <v>601</v>
      </c>
      <c r="F215" s="47"/>
      <c r="G215" s="47"/>
      <c r="H215" s="47"/>
      <c r="I215" s="47"/>
      <c r="J215" s="47"/>
      <c r="K215" s="47"/>
      <c r="L215" s="47"/>
    </row>
    <row r="216" spans="2:12" x14ac:dyDescent="0.3">
      <c r="B216" s="75" t="s">
        <v>28</v>
      </c>
      <c r="C216" s="75" t="s">
        <v>136</v>
      </c>
      <c r="D216" s="73">
        <v>512</v>
      </c>
      <c r="E216" s="65">
        <v>585.9</v>
      </c>
      <c r="F216" s="47"/>
      <c r="G216" s="47"/>
      <c r="H216" s="47"/>
      <c r="I216" s="47"/>
      <c r="J216" s="47"/>
      <c r="K216" s="47"/>
      <c r="L216" s="47"/>
    </row>
    <row r="217" spans="2:12" x14ac:dyDescent="0.3">
      <c r="B217" s="75" t="s">
        <v>28</v>
      </c>
      <c r="C217" s="75" t="s">
        <v>137</v>
      </c>
      <c r="D217" s="73">
        <v>245</v>
      </c>
      <c r="E217" s="65">
        <v>640.1</v>
      </c>
      <c r="F217" s="47"/>
      <c r="G217" s="47"/>
      <c r="H217" s="47"/>
      <c r="I217" s="47"/>
      <c r="J217" s="47"/>
      <c r="K217" s="47"/>
      <c r="L217" s="47"/>
    </row>
    <row r="218" spans="2:12" x14ac:dyDescent="0.3">
      <c r="B218" s="75" t="s">
        <v>28</v>
      </c>
      <c r="C218" s="75" t="s">
        <v>138</v>
      </c>
      <c r="D218" s="73">
        <v>84</v>
      </c>
      <c r="E218" s="65">
        <v>682.2</v>
      </c>
      <c r="F218" s="47"/>
      <c r="G218" s="47"/>
      <c r="H218" s="47"/>
      <c r="I218" s="47"/>
      <c r="J218" s="47"/>
      <c r="K218" s="47"/>
      <c r="L218" s="47"/>
    </row>
    <row r="219" spans="2:12" x14ac:dyDescent="0.3">
      <c r="B219" s="75" t="s">
        <v>28</v>
      </c>
      <c r="C219" s="75" t="s">
        <v>139</v>
      </c>
      <c r="D219" s="73">
        <v>65</v>
      </c>
      <c r="E219" s="65">
        <v>597.6</v>
      </c>
      <c r="F219" s="47"/>
      <c r="G219" s="47"/>
      <c r="H219" s="47"/>
      <c r="I219" s="47"/>
      <c r="J219" s="47"/>
      <c r="K219" s="47"/>
      <c r="L219" s="47"/>
    </row>
    <row r="220" spans="2:12" x14ac:dyDescent="0.3">
      <c r="B220" s="75" t="s">
        <v>28</v>
      </c>
      <c r="C220" s="75" t="s">
        <v>140</v>
      </c>
      <c r="D220" s="73">
        <v>110</v>
      </c>
      <c r="E220" s="65">
        <v>553.79999999999995</v>
      </c>
      <c r="F220" s="47"/>
      <c r="G220" s="47"/>
      <c r="H220" s="47"/>
      <c r="I220" s="47"/>
      <c r="J220" s="47"/>
      <c r="K220" s="47"/>
      <c r="L220" s="47"/>
    </row>
    <row r="221" spans="2:12" x14ac:dyDescent="0.3">
      <c r="B221" s="75" t="s">
        <v>28</v>
      </c>
      <c r="C221" s="75" t="s">
        <v>141</v>
      </c>
      <c r="D221" s="73">
        <v>70</v>
      </c>
      <c r="E221" s="65">
        <v>503.6</v>
      </c>
      <c r="F221" s="47"/>
      <c r="G221" s="47"/>
      <c r="H221" s="47"/>
      <c r="I221" s="47"/>
      <c r="J221" s="47"/>
      <c r="K221" s="47"/>
      <c r="L221" s="47"/>
    </row>
    <row r="222" spans="2:12" x14ac:dyDescent="0.3">
      <c r="B222" s="75" t="s">
        <v>28</v>
      </c>
      <c r="C222" s="75" t="s">
        <v>142</v>
      </c>
      <c r="D222" s="73">
        <v>24</v>
      </c>
      <c r="E222" s="65">
        <v>515.79999999999995</v>
      </c>
      <c r="F222" s="47"/>
      <c r="G222" s="47"/>
      <c r="H222" s="47"/>
      <c r="I222" s="47"/>
      <c r="J222" s="47"/>
      <c r="K222" s="47"/>
      <c r="L222" s="47"/>
    </row>
    <row r="223" spans="2:12" x14ac:dyDescent="0.3">
      <c r="B223" s="75" t="s">
        <v>28</v>
      </c>
      <c r="C223" s="75" t="s">
        <v>143</v>
      </c>
      <c r="D223" s="73" t="s">
        <v>169</v>
      </c>
      <c r="E223" s="65" t="s">
        <v>169</v>
      </c>
      <c r="F223" s="47"/>
      <c r="G223" s="47"/>
      <c r="H223" s="47"/>
      <c r="I223" s="47"/>
      <c r="J223" s="47"/>
      <c r="K223" s="47"/>
      <c r="L223" s="47"/>
    </row>
    <row r="224" spans="2:12" x14ac:dyDescent="0.3">
      <c r="B224" s="75" t="s">
        <v>28</v>
      </c>
      <c r="C224" s="75" t="s">
        <v>144</v>
      </c>
      <c r="D224" s="73">
        <v>35</v>
      </c>
      <c r="E224" s="65">
        <v>479.1</v>
      </c>
      <c r="F224" s="47"/>
      <c r="G224" s="47"/>
      <c r="H224" s="47"/>
      <c r="I224" s="47"/>
      <c r="J224" s="47"/>
      <c r="K224" s="47"/>
      <c r="L224" s="47"/>
    </row>
    <row r="225" spans="2:12" x14ac:dyDescent="0.3">
      <c r="B225" s="75" t="s">
        <v>28</v>
      </c>
      <c r="C225" s="75" t="s">
        <v>145</v>
      </c>
      <c r="D225" s="73" t="s">
        <v>169</v>
      </c>
      <c r="E225" s="65" t="s">
        <v>169</v>
      </c>
      <c r="F225" s="47"/>
      <c r="G225" s="47"/>
      <c r="H225" s="47"/>
      <c r="I225" s="47"/>
      <c r="J225" s="47"/>
      <c r="K225" s="47"/>
      <c r="L225" s="47"/>
    </row>
    <row r="226" spans="2:12" x14ac:dyDescent="0.3">
      <c r="B226" s="75" t="s">
        <v>28</v>
      </c>
      <c r="C226" s="75" t="s">
        <v>146</v>
      </c>
      <c r="D226" s="73">
        <v>10</v>
      </c>
      <c r="E226" s="65">
        <v>515.5</v>
      </c>
      <c r="F226" s="47"/>
      <c r="G226" s="47"/>
      <c r="H226" s="47"/>
      <c r="I226" s="47"/>
      <c r="J226" s="47"/>
      <c r="K226" s="47"/>
      <c r="L226" s="47"/>
    </row>
    <row r="227" spans="2:12" x14ac:dyDescent="0.3">
      <c r="B227" s="75" t="s">
        <v>28</v>
      </c>
      <c r="C227" s="75" t="s">
        <v>147</v>
      </c>
      <c r="D227" s="73">
        <v>27</v>
      </c>
      <c r="E227" s="65">
        <v>561.9</v>
      </c>
      <c r="F227" s="47"/>
      <c r="G227" s="47"/>
      <c r="H227" s="47"/>
      <c r="I227" s="47"/>
      <c r="J227" s="47"/>
      <c r="K227" s="47"/>
      <c r="L227" s="47"/>
    </row>
    <row r="228" spans="2:12" x14ac:dyDescent="0.3">
      <c r="B228" s="75" t="s">
        <v>28</v>
      </c>
      <c r="C228" s="75" t="s">
        <v>148</v>
      </c>
      <c r="D228" s="73">
        <v>13</v>
      </c>
      <c r="E228" s="65">
        <v>469.2</v>
      </c>
      <c r="F228" s="47"/>
      <c r="G228" s="47"/>
      <c r="H228" s="47"/>
      <c r="I228" s="47"/>
      <c r="J228" s="47"/>
      <c r="K228" s="47"/>
      <c r="L228" s="47"/>
    </row>
    <row r="229" spans="2:12" x14ac:dyDescent="0.3">
      <c r="B229" s="75" t="s">
        <v>28</v>
      </c>
      <c r="C229" s="75" t="s">
        <v>149</v>
      </c>
      <c r="D229" s="73">
        <v>14</v>
      </c>
      <c r="E229" s="65">
        <v>466.8</v>
      </c>
      <c r="F229" s="47"/>
      <c r="G229" s="47"/>
      <c r="H229" s="47"/>
      <c r="I229" s="47"/>
      <c r="J229" s="47"/>
      <c r="K229" s="47"/>
      <c r="L229" s="47"/>
    </row>
    <row r="230" spans="2:12" x14ac:dyDescent="0.3">
      <c r="B230" s="75" t="s">
        <v>28</v>
      </c>
      <c r="C230" s="75" t="s">
        <v>150</v>
      </c>
      <c r="D230" s="73">
        <v>23</v>
      </c>
      <c r="E230" s="65">
        <v>692.7</v>
      </c>
      <c r="F230" s="47"/>
      <c r="G230" s="47"/>
      <c r="H230" s="47"/>
      <c r="I230" s="47"/>
      <c r="J230" s="47"/>
      <c r="K230" s="93"/>
      <c r="L230" s="47"/>
    </row>
    <row r="231" spans="2:12" x14ac:dyDescent="0.3">
      <c r="B231" s="75" t="s">
        <v>28</v>
      </c>
      <c r="C231" s="75" t="s">
        <v>151</v>
      </c>
      <c r="D231" s="73">
        <v>11</v>
      </c>
      <c r="E231" s="65">
        <v>752.7</v>
      </c>
      <c r="F231" s="47"/>
      <c r="G231" s="47"/>
      <c r="H231" s="47"/>
      <c r="I231" s="47"/>
      <c r="J231" s="47"/>
      <c r="K231" s="47"/>
      <c r="L231" s="47"/>
    </row>
    <row r="232" spans="2:12" x14ac:dyDescent="0.3">
      <c r="B232" s="75" t="s">
        <v>28</v>
      </c>
      <c r="C232" s="75" t="s">
        <v>152</v>
      </c>
      <c r="D232" s="73" t="s">
        <v>169</v>
      </c>
      <c r="E232" s="65" t="s">
        <v>169</v>
      </c>
      <c r="F232" s="47"/>
      <c r="G232" s="47"/>
      <c r="H232" s="47"/>
      <c r="I232" s="47"/>
      <c r="J232" s="47"/>
      <c r="K232" s="47"/>
      <c r="L232" s="47"/>
    </row>
    <row r="233" spans="2:12" x14ac:dyDescent="0.3">
      <c r="B233" s="75" t="s">
        <v>28</v>
      </c>
      <c r="C233" s="75" t="s">
        <v>153</v>
      </c>
      <c r="D233" s="73">
        <v>28</v>
      </c>
      <c r="E233" s="65">
        <v>1483.6</v>
      </c>
      <c r="F233" s="47"/>
      <c r="G233" s="47"/>
      <c r="H233" s="47"/>
      <c r="I233" s="47"/>
      <c r="J233" s="47"/>
      <c r="K233" s="47"/>
      <c r="L233" s="47"/>
    </row>
    <row r="234" spans="2:12" x14ac:dyDescent="0.3">
      <c r="B234" s="75" t="s">
        <v>28</v>
      </c>
      <c r="C234" s="75" t="s">
        <v>154</v>
      </c>
      <c r="D234" s="73" t="s">
        <v>169</v>
      </c>
      <c r="E234" s="73" t="s">
        <v>169</v>
      </c>
      <c r="F234" s="47"/>
      <c r="G234" s="47"/>
      <c r="H234" s="47"/>
      <c r="I234" s="47"/>
      <c r="J234" s="47"/>
      <c r="K234" s="47"/>
      <c r="L234" s="47"/>
    </row>
    <row r="236" spans="2:12" x14ac:dyDescent="0.3">
      <c r="B236" s="10" t="s">
        <v>204</v>
      </c>
    </row>
    <row r="237" spans="2:12" x14ac:dyDescent="0.3">
      <c r="E237" s="10"/>
      <c r="G237" s="10"/>
    </row>
    <row r="238" spans="2:12" x14ac:dyDescent="0.3">
      <c r="E238" s="10"/>
      <c r="G238" s="10"/>
    </row>
    <row r="239" spans="2:12" x14ac:dyDescent="0.3">
      <c r="E239" s="10"/>
      <c r="G239" s="10"/>
    </row>
    <row r="240" spans="2:12" x14ac:dyDescent="0.3">
      <c r="E240" s="10"/>
      <c r="G240" s="10"/>
    </row>
    <row r="241" s="10" customFormat="1" x14ac:dyDescent="0.3"/>
    <row r="242" s="10" customFormat="1" x14ac:dyDescent="0.3"/>
  </sheetData>
  <mergeCells count="12">
    <mergeCell ref="K40:L40"/>
    <mergeCell ref="B51:B52"/>
    <mergeCell ref="C51:D51"/>
    <mergeCell ref="E51:F51"/>
    <mergeCell ref="G51:H51"/>
    <mergeCell ref="I51:J51"/>
    <mergeCell ref="K51:L51"/>
    <mergeCell ref="B38:J38"/>
    <mergeCell ref="B40:B41"/>
    <mergeCell ref="C40:E40"/>
    <mergeCell ref="F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3" width="16" style="10" customWidth="1"/>
    <col min="4" max="4" width="13.44140625" style="10" bestFit="1" customWidth="1"/>
    <col min="5" max="5" width="14.6640625" style="10" bestFit="1" customWidth="1"/>
    <col min="6" max="6" width="14.77734375" style="10" customWidth="1"/>
    <col min="7" max="7" width="11.33203125" style="10" bestFit="1" customWidth="1"/>
    <col min="8" max="8" width="14" style="10" bestFit="1" customWidth="1"/>
    <col min="9" max="9" width="11.44140625" style="10" bestFit="1" customWidth="1"/>
    <col min="10" max="10" width="11.5546875" style="10" bestFit="1" customWidth="1"/>
    <col min="11" max="11" width="14.109375" style="10" bestFit="1" customWidth="1"/>
    <col min="12" max="12" width="11.44140625" style="10" bestFit="1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193</v>
      </c>
      <c r="B1" s="9"/>
      <c r="C1" s="9"/>
      <c r="D1" s="9"/>
    </row>
    <row r="3" spans="1:6" x14ac:dyDescent="0.3">
      <c r="A3" s="11" t="s">
        <v>31</v>
      </c>
    </row>
    <row r="5" spans="1:6" x14ac:dyDescent="0.3">
      <c r="B5" s="11" t="s">
        <v>189</v>
      </c>
    </row>
    <row r="7" spans="1:6" ht="28.8" x14ac:dyDescent="0.3">
      <c r="B7" s="8" t="s">
        <v>156</v>
      </c>
      <c r="C7" s="8" t="s">
        <v>211</v>
      </c>
      <c r="D7" s="8" t="s">
        <v>201</v>
      </c>
      <c r="E7" s="8" t="s">
        <v>13</v>
      </c>
      <c r="F7" s="8" t="s">
        <v>199</v>
      </c>
    </row>
    <row r="8" spans="1:6" x14ac:dyDescent="0.3">
      <c r="B8" s="3" t="s">
        <v>157</v>
      </c>
      <c r="C8" s="3">
        <v>63</v>
      </c>
      <c r="D8" s="3">
        <v>100</v>
      </c>
      <c r="E8" s="58">
        <v>353.9</v>
      </c>
      <c r="F8" s="58">
        <v>2.9</v>
      </c>
    </row>
    <row r="9" spans="1:6" x14ac:dyDescent="0.3">
      <c r="B9" s="3" t="s">
        <v>166</v>
      </c>
      <c r="C9" s="3">
        <v>82</v>
      </c>
      <c r="D9" s="3">
        <v>446</v>
      </c>
      <c r="E9" s="58">
        <v>431.6</v>
      </c>
      <c r="F9" s="58">
        <v>3.8</v>
      </c>
    </row>
    <row r="10" spans="1:6" x14ac:dyDescent="0.3">
      <c r="B10" s="3" t="s">
        <v>165</v>
      </c>
      <c r="C10" s="3">
        <v>16</v>
      </c>
      <c r="D10" s="3">
        <v>358</v>
      </c>
      <c r="E10" s="58">
        <v>469</v>
      </c>
      <c r="F10" s="58">
        <v>4</v>
      </c>
    </row>
    <row r="11" spans="1:6" x14ac:dyDescent="0.3">
      <c r="B11" s="3" t="s">
        <v>158</v>
      </c>
      <c r="C11" s="3">
        <v>7</v>
      </c>
      <c r="D11" s="3">
        <v>907</v>
      </c>
      <c r="E11" s="58">
        <v>579.36309812568913</v>
      </c>
      <c r="F11" s="58">
        <v>6.2</v>
      </c>
    </row>
    <row r="13" spans="1:6" x14ac:dyDescent="0.3">
      <c r="B13" s="31" t="s">
        <v>194</v>
      </c>
    </row>
    <row r="15" spans="1:6" x14ac:dyDescent="0.3">
      <c r="B15" s="11" t="s">
        <v>183</v>
      </c>
    </row>
    <row r="17" spans="2:10" ht="28.8" x14ac:dyDescent="0.3">
      <c r="B17" s="8" t="s">
        <v>156</v>
      </c>
      <c r="C17" s="8" t="s">
        <v>211</v>
      </c>
      <c r="D17" s="8" t="s">
        <v>201</v>
      </c>
      <c r="E17" s="8" t="s">
        <v>13</v>
      </c>
      <c r="F17" s="8" t="s">
        <v>199</v>
      </c>
    </row>
    <row r="18" spans="2:10" x14ac:dyDescent="0.3">
      <c r="B18" s="3" t="s">
        <v>157</v>
      </c>
      <c r="C18" s="3">
        <v>169</v>
      </c>
      <c r="D18" s="39">
        <v>1350</v>
      </c>
      <c r="E18" s="58">
        <v>339.8</v>
      </c>
      <c r="F18" s="58">
        <v>2.5</v>
      </c>
      <c r="G18" s="38"/>
      <c r="H18" s="37"/>
    </row>
    <row r="19" spans="2:10" x14ac:dyDescent="0.3">
      <c r="B19" s="3" t="s">
        <v>166</v>
      </c>
      <c r="C19" s="3">
        <v>89</v>
      </c>
      <c r="D19" s="39">
        <v>8018</v>
      </c>
      <c r="E19" s="58">
        <v>411.9</v>
      </c>
      <c r="F19" s="58">
        <v>3.6</v>
      </c>
    </row>
    <row r="20" spans="2:10" x14ac:dyDescent="0.3">
      <c r="B20" s="3" t="s">
        <v>165</v>
      </c>
      <c r="C20" s="3">
        <v>16</v>
      </c>
      <c r="D20" s="39">
        <v>5667</v>
      </c>
      <c r="E20" s="58">
        <v>485.6</v>
      </c>
      <c r="F20" s="58">
        <v>4.5</v>
      </c>
    </row>
    <row r="21" spans="2:10" x14ac:dyDescent="0.3">
      <c r="B21" s="3" t="s">
        <v>158</v>
      </c>
      <c r="C21" s="3">
        <v>7</v>
      </c>
      <c r="D21" s="39">
        <v>20463</v>
      </c>
      <c r="E21" s="58">
        <v>570.30779064653257</v>
      </c>
      <c r="F21" s="58">
        <v>5.9</v>
      </c>
    </row>
    <row r="22" spans="2:10" x14ac:dyDescent="0.3">
      <c r="B22" s="47"/>
    </row>
    <row r="23" spans="2:10" x14ac:dyDescent="0.3">
      <c r="B23" s="31" t="s">
        <v>195</v>
      </c>
    </row>
    <row r="25" spans="2:10" x14ac:dyDescent="0.3">
      <c r="B25" s="11" t="s">
        <v>212</v>
      </c>
    </row>
    <row r="27" spans="2:10" ht="15" customHeight="1" x14ac:dyDescent="0.3">
      <c r="B27" s="106" t="s">
        <v>156</v>
      </c>
      <c r="C27" s="121">
        <v>2022</v>
      </c>
      <c r="D27" s="121"/>
      <c r="E27" s="121"/>
      <c r="F27" s="121"/>
      <c r="G27" s="121">
        <v>2021</v>
      </c>
      <c r="H27" s="121"/>
      <c r="I27" s="121"/>
      <c r="J27" s="121"/>
    </row>
    <row r="28" spans="2:10" ht="43.2" x14ac:dyDescent="0.3">
      <c r="B28" s="107"/>
      <c r="C28" s="8" t="s">
        <v>211</v>
      </c>
      <c r="D28" s="8" t="s">
        <v>201</v>
      </c>
      <c r="E28" s="8" t="s">
        <v>13</v>
      </c>
      <c r="F28" s="8" t="s">
        <v>199</v>
      </c>
      <c r="G28" s="8" t="s">
        <v>211</v>
      </c>
      <c r="H28" s="8" t="s">
        <v>201</v>
      </c>
      <c r="I28" s="8" t="s">
        <v>13</v>
      </c>
      <c r="J28" s="8" t="s">
        <v>199</v>
      </c>
    </row>
    <row r="29" spans="2:10" s="47" customFormat="1" x14ac:dyDescent="0.3">
      <c r="B29" s="3" t="s">
        <v>157</v>
      </c>
      <c r="C29" s="94">
        <v>172</v>
      </c>
      <c r="D29" s="95">
        <v>1362</v>
      </c>
      <c r="E29" s="96">
        <v>336.74514684287811</v>
      </c>
      <c r="F29" s="59">
        <v>2.6</v>
      </c>
      <c r="G29" s="94">
        <v>167</v>
      </c>
      <c r="H29" s="95">
        <v>1279</v>
      </c>
      <c r="I29" s="96">
        <v>309.88576231430807</v>
      </c>
      <c r="J29" s="59">
        <v>2.2000000000000002</v>
      </c>
    </row>
    <row r="30" spans="2:10" s="47" customFormat="1" x14ac:dyDescent="0.3">
      <c r="B30" s="3" t="s">
        <v>166</v>
      </c>
      <c r="C30" s="94">
        <v>89</v>
      </c>
      <c r="D30" s="95">
        <v>7702</v>
      </c>
      <c r="E30" s="96">
        <v>383.82288886003613</v>
      </c>
      <c r="F30" s="59">
        <v>3.4</v>
      </c>
      <c r="G30" s="94">
        <v>89</v>
      </c>
      <c r="H30" s="95">
        <v>7329</v>
      </c>
      <c r="I30" s="96">
        <v>367.34173557101923</v>
      </c>
      <c r="J30" s="59">
        <v>3.3</v>
      </c>
    </row>
    <row r="31" spans="2:10" s="47" customFormat="1" x14ac:dyDescent="0.3">
      <c r="B31" s="3" t="s">
        <v>165</v>
      </c>
      <c r="C31" s="94">
        <v>16</v>
      </c>
      <c r="D31" s="95">
        <v>5695</v>
      </c>
      <c r="E31" s="96">
        <v>437.66335733099208</v>
      </c>
      <c r="F31" s="59">
        <v>4.0999999999999996</v>
      </c>
      <c r="G31" s="94">
        <v>16</v>
      </c>
      <c r="H31" s="95">
        <v>5436</v>
      </c>
      <c r="I31" s="96">
        <v>412.23634657836652</v>
      </c>
      <c r="J31" s="59">
        <v>3.8</v>
      </c>
    </row>
    <row r="32" spans="2:10" s="47" customFormat="1" x14ac:dyDescent="0.3">
      <c r="B32" s="3" t="s">
        <v>158</v>
      </c>
      <c r="C32" s="94">
        <v>7</v>
      </c>
      <c r="D32" s="95">
        <v>20849</v>
      </c>
      <c r="E32" s="96">
        <v>528.85475898124662</v>
      </c>
      <c r="F32" s="59">
        <v>5.5</v>
      </c>
      <c r="G32" s="94">
        <v>7</v>
      </c>
      <c r="H32" s="95">
        <v>20592</v>
      </c>
      <c r="I32" s="96">
        <v>498.83386703574234</v>
      </c>
      <c r="J32" s="59">
        <v>5.2</v>
      </c>
    </row>
    <row r="33" spans="2:14" x14ac:dyDescent="0.3">
      <c r="C33" s="34"/>
      <c r="D33" s="34"/>
      <c r="E33" s="34"/>
      <c r="F33" s="34"/>
      <c r="G33" s="34"/>
      <c r="H33" s="34"/>
      <c r="I33" s="34"/>
      <c r="J33" s="34"/>
      <c r="K33" s="34"/>
    </row>
    <row r="34" spans="2:14" ht="14.4" customHeight="1" x14ac:dyDescent="0.3">
      <c r="B34" s="106" t="s">
        <v>156</v>
      </c>
      <c r="C34" s="115">
        <v>2020</v>
      </c>
      <c r="D34" s="116"/>
      <c r="E34" s="117"/>
      <c r="F34" s="118">
        <v>2019</v>
      </c>
      <c r="G34" s="119"/>
      <c r="H34" s="120"/>
      <c r="I34" s="118">
        <v>2018</v>
      </c>
      <c r="J34" s="119"/>
      <c r="K34" s="120"/>
    </row>
    <row r="35" spans="2:14" ht="43.2" x14ac:dyDescent="0.3">
      <c r="B35" s="107"/>
      <c r="C35" s="8" t="s">
        <v>211</v>
      </c>
      <c r="D35" s="8" t="s">
        <v>201</v>
      </c>
      <c r="E35" s="8" t="s">
        <v>13</v>
      </c>
      <c r="F35" s="8" t="s">
        <v>211</v>
      </c>
      <c r="G35" s="8" t="s">
        <v>201</v>
      </c>
      <c r="H35" s="8" t="s">
        <v>13</v>
      </c>
      <c r="I35" s="8" t="s">
        <v>211</v>
      </c>
      <c r="J35" s="8" t="s">
        <v>201</v>
      </c>
      <c r="K35" s="8" t="s">
        <v>13</v>
      </c>
    </row>
    <row r="36" spans="2:14" ht="15" customHeight="1" x14ac:dyDescent="0.3">
      <c r="B36" s="3" t="s">
        <v>157</v>
      </c>
      <c r="C36" s="98">
        <v>163</v>
      </c>
      <c r="D36" s="85">
        <v>1151</v>
      </c>
      <c r="E36" s="59">
        <v>308.31017376194609</v>
      </c>
      <c r="F36" s="98">
        <v>161</v>
      </c>
      <c r="G36" s="85">
        <v>1126</v>
      </c>
      <c r="H36" s="59">
        <v>300.04197158081701</v>
      </c>
      <c r="I36" s="98">
        <v>157</v>
      </c>
      <c r="J36" s="99">
        <v>1015</v>
      </c>
      <c r="K36" s="96">
        <v>293.37575369458131</v>
      </c>
    </row>
    <row r="37" spans="2:14" x14ac:dyDescent="0.3">
      <c r="B37" s="3" t="s">
        <v>166</v>
      </c>
      <c r="C37" s="98">
        <v>89</v>
      </c>
      <c r="D37" s="85">
        <v>6692</v>
      </c>
      <c r="E37" s="59">
        <v>359.71122683801559</v>
      </c>
      <c r="F37" s="98">
        <v>89</v>
      </c>
      <c r="G37" s="85">
        <v>7080</v>
      </c>
      <c r="H37" s="59">
        <v>348.49762853107359</v>
      </c>
      <c r="I37" s="98">
        <v>89</v>
      </c>
      <c r="J37" s="99">
        <v>6760</v>
      </c>
      <c r="K37" s="96">
        <v>331.88601331360951</v>
      </c>
    </row>
    <row r="38" spans="2:14" x14ac:dyDescent="0.3">
      <c r="B38" s="3" t="s">
        <v>165</v>
      </c>
      <c r="C38" s="98">
        <v>16</v>
      </c>
      <c r="D38" s="85">
        <v>4967</v>
      </c>
      <c r="E38" s="59">
        <v>403.62405677471315</v>
      </c>
      <c r="F38" s="98">
        <v>16</v>
      </c>
      <c r="G38" s="85">
        <v>5236</v>
      </c>
      <c r="H38" s="59">
        <v>390.83000763941953</v>
      </c>
      <c r="I38" s="98">
        <v>16</v>
      </c>
      <c r="J38" s="99">
        <v>5333</v>
      </c>
      <c r="K38" s="96">
        <v>373.00684417776125</v>
      </c>
    </row>
    <row r="39" spans="2:14" x14ac:dyDescent="0.3">
      <c r="B39" s="3" t="s">
        <v>158</v>
      </c>
      <c r="C39" s="98">
        <v>7</v>
      </c>
      <c r="D39" s="85">
        <v>18024</v>
      </c>
      <c r="E39" s="59">
        <v>485.85248834886841</v>
      </c>
      <c r="F39" s="98">
        <v>7</v>
      </c>
      <c r="G39" s="85">
        <v>19672</v>
      </c>
      <c r="H39" s="59">
        <v>463.50468228954878</v>
      </c>
      <c r="I39" s="98">
        <v>7</v>
      </c>
      <c r="J39" s="99">
        <v>18837</v>
      </c>
      <c r="K39" s="96">
        <v>442.36482295482364</v>
      </c>
    </row>
    <row r="40" spans="2:14" x14ac:dyDescent="0.3">
      <c r="L40" s="34"/>
      <c r="M40" s="34"/>
      <c r="N40" s="34"/>
    </row>
    <row r="41" spans="2:14" ht="14.4" customHeight="1" x14ac:dyDescent="0.3">
      <c r="B41" s="106" t="s">
        <v>156</v>
      </c>
      <c r="C41" s="118">
        <v>2017</v>
      </c>
      <c r="D41" s="119"/>
      <c r="E41" s="120"/>
      <c r="F41" s="118">
        <v>2016</v>
      </c>
      <c r="G41" s="119"/>
      <c r="H41" s="120"/>
      <c r="I41" s="118">
        <v>2015</v>
      </c>
      <c r="J41" s="119"/>
      <c r="K41" s="120"/>
      <c r="L41" s="118">
        <v>2014</v>
      </c>
      <c r="M41" s="119"/>
      <c r="N41" s="120"/>
    </row>
    <row r="42" spans="2:14" ht="43.2" x14ac:dyDescent="0.3">
      <c r="B42" s="107"/>
      <c r="C42" s="8" t="s">
        <v>211</v>
      </c>
      <c r="D42" s="8" t="s">
        <v>201</v>
      </c>
      <c r="E42" s="8" t="s">
        <v>13</v>
      </c>
      <c r="F42" s="8" t="s">
        <v>211</v>
      </c>
      <c r="G42" s="8" t="s">
        <v>201</v>
      </c>
      <c r="H42" s="8" t="s">
        <v>13</v>
      </c>
      <c r="I42" s="8" t="s">
        <v>211</v>
      </c>
      <c r="J42" s="8" t="s">
        <v>201</v>
      </c>
      <c r="K42" s="8" t="s">
        <v>13</v>
      </c>
      <c r="L42" s="8" t="s">
        <v>211</v>
      </c>
      <c r="M42" s="8" t="s">
        <v>201</v>
      </c>
      <c r="N42" s="8" t="s">
        <v>13</v>
      </c>
    </row>
    <row r="43" spans="2:14" ht="15" customHeight="1" x14ac:dyDescent="0.3">
      <c r="B43" s="3" t="s">
        <v>157</v>
      </c>
      <c r="C43" s="98">
        <v>149</v>
      </c>
      <c r="D43" s="99">
        <v>883</v>
      </c>
      <c r="E43" s="96">
        <v>290.03968289920726</v>
      </c>
      <c r="F43" s="98">
        <v>135</v>
      </c>
      <c r="G43" s="99">
        <v>719</v>
      </c>
      <c r="H43" s="96">
        <v>275.40784422809458</v>
      </c>
      <c r="I43" s="98">
        <v>126</v>
      </c>
      <c r="J43" s="99">
        <v>644</v>
      </c>
      <c r="K43" s="96">
        <v>271.85240683229813</v>
      </c>
      <c r="L43" s="98">
        <v>102</v>
      </c>
      <c r="M43" s="99">
        <v>384</v>
      </c>
      <c r="N43" s="96">
        <v>275.64833333333331</v>
      </c>
    </row>
    <row r="44" spans="2:14" x14ac:dyDescent="0.3">
      <c r="B44" s="3" t="s">
        <v>166</v>
      </c>
      <c r="C44" s="98">
        <v>89</v>
      </c>
      <c r="D44" s="99">
        <v>5972</v>
      </c>
      <c r="E44" s="96">
        <v>325.46698425987944</v>
      </c>
      <c r="F44" s="98">
        <v>89</v>
      </c>
      <c r="G44" s="99">
        <v>5164</v>
      </c>
      <c r="H44" s="96">
        <v>317.81754260263364</v>
      </c>
      <c r="I44" s="98">
        <v>89</v>
      </c>
      <c r="J44" s="99">
        <v>4832</v>
      </c>
      <c r="K44" s="96">
        <v>312.71552566225176</v>
      </c>
      <c r="L44" s="98">
        <v>89</v>
      </c>
      <c r="M44" s="99">
        <v>3151</v>
      </c>
      <c r="N44" s="96">
        <v>312.99048873373539</v>
      </c>
    </row>
    <row r="45" spans="2:14" x14ac:dyDescent="0.3">
      <c r="B45" s="3" t="s">
        <v>165</v>
      </c>
      <c r="C45" s="98">
        <v>16</v>
      </c>
      <c r="D45" s="99">
        <v>5050</v>
      </c>
      <c r="E45" s="96">
        <v>357.82168712871294</v>
      </c>
      <c r="F45" s="98">
        <v>16</v>
      </c>
      <c r="G45" s="99">
        <v>4533</v>
      </c>
      <c r="H45" s="96">
        <v>351.45810059563217</v>
      </c>
      <c r="I45" s="98">
        <v>16</v>
      </c>
      <c r="J45" s="99">
        <v>4310</v>
      </c>
      <c r="K45" s="96">
        <v>345.75411600928084</v>
      </c>
      <c r="L45" s="98">
        <v>16</v>
      </c>
      <c r="M45" s="99">
        <v>3116</v>
      </c>
      <c r="N45" s="96">
        <v>344.23233953786928</v>
      </c>
    </row>
    <row r="46" spans="2:14" x14ac:dyDescent="0.3">
      <c r="B46" s="3" t="s">
        <v>158</v>
      </c>
      <c r="C46" s="98">
        <v>7</v>
      </c>
      <c r="D46" s="99">
        <v>18132</v>
      </c>
      <c r="E46" s="96">
        <v>417.02660489741902</v>
      </c>
      <c r="F46" s="98">
        <v>7</v>
      </c>
      <c r="G46" s="99">
        <v>16425</v>
      </c>
      <c r="H46" s="96">
        <v>400.06091993911718</v>
      </c>
      <c r="I46" s="98">
        <v>7</v>
      </c>
      <c r="J46" s="99">
        <v>15947</v>
      </c>
      <c r="K46" s="96">
        <v>386.74251834200771</v>
      </c>
      <c r="L46" s="98">
        <v>7</v>
      </c>
      <c r="M46" s="99">
        <v>11922</v>
      </c>
      <c r="N46" s="96">
        <v>386.32349270256691</v>
      </c>
    </row>
    <row r="48" spans="2:14" x14ac:dyDescent="0.3">
      <c r="B48" s="10" t="s">
        <v>197</v>
      </c>
    </row>
  </sheetData>
  <mergeCells count="12">
    <mergeCell ref="L41:N41"/>
    <mergeCell ref="B41:B42"/>
    <mergeCell ref="C41:E41"/>
    <mergeCell ref="F41:H41"/>
    <mergeCell ref="I41:K41"/>
    <mergeCell ref="B27:B28"/>
    <mergeCell ref="B34:B35"/>
    <mergeCell ref="C34:E34"/>
    <mergeCell ref="F34:H34"/>
    <mergeCell ref="I34:K34"/>
    <mergeCell ref="C27:F27"/>
    <mergeCell ref="G27:J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3.xml><?xml version="1.0" encoding="utf-8"?>
<ds:datastoreItem xmlns:ds="http://schemas.openxmlformats.org/officeDocument/2006/customXml" ds:itemID="{9D54BF7D-4E57-4EC0-AD80-5DC6DE983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2025-12-16T09:10:59Z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